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4"/>
  </bookViews>
  <sheets>
    <sheet name="5월분" sheetId="1" r:id="rId1"/>
    <sheet name="4월분" sheetId="2" r:id="rId2"/>
    <sheet name="3월분 " sheetId="3" r:id="rId3"/>
    <sheet name="2월분" sheetId="4" r:id="rId4"/>
    <sheet name="1월분 " sheetId="5" r:id="rId5"/>
  </sheets>
  <definedNames/>
  <calcPr fullCalcOnLoad="1"/>
</workbook>
</file>

<file path=xl/sharedStrings.xml><?xml version="1.0" encoding="utf-8"?>
<sst xmlns="http://schemas.openxmlformats.org/spreadsheetml/2006/main" count="307" uniqueCount="36">
  <si>
    <t>상시근로자</t>
  </si>
  <si>
    <t>인  적  사  항</t>
  </si>
  <si>
    <t>기  본  급  여    및    제  수  당</t>
  </si>
  <si>
    <t>공  제    및   차  인  지  급</t>
  </si>
  <si>
    <t>영수</t>
  </si>
  <si>
    <t>No.</t>
  </si>
  <si>
    <t>성명</t>
  </si>
  <si>
    <t>기본급</t>
  </si>
  <si>
    <t>식대</t>
  </si>
  <si>
    <t>차량유지비</t>
  </si>
  <si>
    <t>지급합계</t>
  </si>
  <si>
    <t>국민연금</t>
  </si>
  <si>
    <t>건강보험료</t>
  </si>
  <si>
    <t>장기요양보험료</t>
  </si>
  <si>
    <t>고용보험료</t>
  </si>
  <si>
    <t>소득세</t>
  </si>
  <si>
    <t>주민세</t>
  </si>
  <si>
    <t>공제합계</t>
  </si>
  <si>
    <t>차인지급액</t>
  </si>
  <si>
    <t>합   계</t>
  </si>
  <si>
    <t>일용근로자</t>
  </si>
  <si>
    <t>주민등록번호</t>
  </si>
  <si>
    <t>주  소</t>
  </si>
  <si>
    <t>고용보험</t>
  </si>
  <si>
    <t>사업소득</t>
  </si>
  <si>
    <t>사업소득자</t>
  </si>
  <si>
    <t xml:space="preserve">  ※ 사업소득자는 고용보험을 공제하지 않습니다</t>
  </si>
  <si>
    <t>여</t>
  </si>
  <si>
    <t>합계</t>
  </si>
  <si>
    <t>전화번호</t>
  </si>
  <si>
    <t>김동호</t>
  </si>
  <si>
    <t>윤희형</t>
  </si>
  <si>
    <t>육아수당비</t>
  </si>
  <si>
    <t>한상희</t>
  </si>
  <si>
    <t>서울시 양천구 신월동 911-20 적성빌라 가동 301호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</si>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</sst>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_-* #,##0.0_-;\-* #,##0.0_-;_-* &quot;-&quot;?_-;_-@_-"/>
    <numFmt numFmtId="179" formatCode="#,##0_);[Red]\(#,##0\)"/>
    <numFmt numFmtId="180" formatCode="\-"/>
    <numFmt numFmtId="181" formatCode="#,##0_ "/>
    <numFmt numFmtId="182" formatCode="#,##0_ ;[Red]\-#,##0\ "/>
  </numFmts>
  <fonts count="2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2"/>
      <name val="돋움"/>
      <family val="3"/>
    </font>
    <font>
      <sz val="10"/>
      <name val="굴림체"/>
      <family val="3"/>
    </font>
    <font>
      <sz val="12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굴림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41" fontId="6" fillId="0" borderId="10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vertical="center"/>
    </xf>
    <xf numFmtId="41" fontId="6" fillId="24" borderId="10" xfId="48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24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24" borderId="10" xfId="0" applyNumberFormat="1" applyFont="1" applyFill="1" applyBorder="1" applyAlignment="1">
      <alignment vertical="center"/>
    </xf>
    <xf numFmtId="182" fontId="0" fillId="0" borderId="0" xfId="48" applyNumberFormat="1" applyFont="1" applyAlignment="1">
      <alignment horizontal="center" vertical="center"/>
    </xf>
    <xf numFmtId="182" fontId="0" fillId="0" borderId="0" xfId="48" applyNumberFormat="1" applyFont="1" applyAlignment="1">
      <alignment vertical="center"/>
    </xf>
    <xf numFmtId="182" fontId="7" fillId="24" borderId="12" xfId="48" applyNumberFormat="1" applyFont="1" applyFill="1" applyBorder="1" applyAlignment="1">
      <alignment horizontal="center" vertical="center"/>
    </xf>
    <xf numFmtId="182" fontId="6" fillId="0" borderId="10" xfId="48" applyNumberFormat="1" applyFont="1" applyBorder="1" applyAlignment="1">
      <alignment vertical="center"/>
    </xf>
    <xf numFmtId="182" fontId="6" fillId="0" borderId="0" xfId="48" applyNumberFormat="1" applyFont="1" applyAlignment="1">
      <alignment vertical="center"/>
    </xf>
    <xf numFmtId="182" fontId="7" fillId="24" borderId="10" xfId="48" applyNumberFormat="1" applyFont="1" applyFill="1" applyBorder="1" applyAlignment="1">
      <alignment horizontal="center" vertical="center"/>
    </xf>
    <xf numFmtId="182" fontId="6" fillId="24" borderId="10" xfId="48" applyNumberFormat="1" applyFont="1" applyFill="1" applyBorder="1" applyAlignment="1">
      <alignment vertical="center"/>
    </xf>
    <xf numFmtId="182" fontId="4" fillId="24" borderId="21" xfId="48" applyNumberFormat="1" applyFont="1" applyFill="1" applyBorder="1" applyAlignment="1">
      <alignment horizontal="center" vertical="center"/>
    </xf>
    <xf numFmtId="182" fontId="6" fillId="0" borderId="10" xfId="48" applyNumberFormat="1" applyFont="1" applyBorder="1" applyAlignment="1">
      <alignment horizontal="center" vertical="center"/>
    </xf>
    <xf numFmtId="182" fontId="6" fillId="24" borderId="10" xfId="48" applyNumberFormat="1" applyFont="1" applyFill="1" applyBorder="1" applyAlignment="1">
      <alignment horizontal="center" vertical="center"/>
    </xf>
    <xf numFmtId="41" fontId="6" fillId="24" borderId="22" xfId="48" applyFont="1" applyFill="1" applyBorder="1" applyAlignment="1">
      <alignment vertical="center"/>
    </xf>
    <xf numFmtId="41" fontId="6" fillId="24" borderId="23" xfId="48" applyFont="1" applyFill="1" applyBorder="1" applyAlignment="1">
      <alignment vertical="center"/>
    </xf>
    <xf numFmtId="182" fontId="6" fillId="24" borderId="22" xfId="48" applyNumberFormat="1" applyFont="1" applyFill="1" applyBorder="1" applyAlignment="1">
      <alignment vertical="center"/>
    </xf>
    <xf numFmtId="0" fontId="6" fillId="24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41" fontId="6" fillId="0" borderId="10" xfId="48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41" fontId="6" fillId="24" borderId="10" xfId="0" applyNumberFormat="1" applyFont="1" applyFill="1" applyBorder="1" applyAlignment="1">
      <alignment horizontal="center" vertical="center"/>
    </xf>
    <xf numFmtId="10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lef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29" xfId="0" applyFont="1" applyFill="1" applyBorder="1" applyAlignment="1">
      <alignment horizontal="left" vertical="center"/>
    </xf>
    <xf numFmtId="41" fontId="6" fillId="24" borderId="27" xfId="48" applyFont="1" applyFill="1" applyBorder="1" applyAlignment="1">
      <alignment horizontal="center" vertical="center"/>
    </xf>
    <xf numFmtId="41" fontId="6" fillId="24" borderId="29" xfId="48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41" fontId="6" fillId="0" borderId="27" xfId="48" applyFont="1" applyBorder="1" applyAlignment="1">
      <alignment horizontal="center" vertical="center"/>
    </xf>
    <xf numFmtId="41" fontId="6" fillId="0" borderId="29" xfId="48" applyFont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10" fontId="4" fillId="24" borderId="15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41" fontId="6" fillId="24" borderId="36" xfId="48" applyFont="1" applyFill="1" applyBorder="1" applyAlignment="1">
      <alignment horizontal="center" vertical="center"/>
    </xf>
    <xf numFmtId="41" fontId="6" fillId="24" borderId="22" xfId="48" applyFont="1" applyFill="1" applyBorder="1" applyAlignment="1">
      <alignment horizontal="center" vertical="center"/>
    </xf>
    <xf numFmtId="181" fontId="7" fillId="0" borderId="31" xfId="0" applyNumberFormat="1" applyFont="1" applyFill="1" applyBorder="1" applyAlignment="1">
      <alignment horizontal="center" vertical="center"/>
    </xf>
    <xf numFmtId="181" fontId="7" fillId="0" borderId="33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 textRotation="255"/>
    </xf>
    <xf numFmtId="0" fontId="4" fillId="24" borderId="39" xfId="0" applyFont="1" applyFill="1" applyBorder="1" applyAlignment="1">
      <alignment horizontal="center" vertical="center" textRotation="255"/>
    </xf>
    <xf numFmtId="0" fontId="7" fillId="24" borderId="31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81" fontId="4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1</xdr:row>
      <xdr:rowOff>9525</xdr:rowOff>
    </xdr:from>
    <xdr:ext cx="3352800" cy="285750"/>
    <xdr:sp>
      <xdr:nvSpPr>
        <xdr:cNvPr id="1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2009/1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  <xdr:oneCellAnchor>
    <xdr:from>
      <xdr:col>4</xdr:col>
      <xdr:colOff>628650</xdr:colOff>
      <xdr:row>1</xdr:row>
      <xdr:rowOff>9525</xdr:rowOff>
    </xdr:from>
    <xdr:ext cx="3352800" cy="285750"/>
    <xdr:sp>
      <xdr:nvSpPr>
        <xdr:cNvPr id="2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2011/05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1</xdr:row>
      <xdr:rowOff>9525</xdr:rowOff>
    </xdr:from>
    <xdr:ext cx="3352800" cy="285750"/>
    <xdr:sp>
      <xdr:nvSpPr>
        <xdr:cNvPr id="1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2009/1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  <xdr:oneCellAnchor>
    <xdr:from>
      <xdr:col>4</xdr:col>
      <xdr:colOff>628650</xdr:colOff>
      <xdr:row>1</xdr:row>
      <xdr:rowOff>9525</xdr:rowOff>
    </xdr:from>
    <xdr:ext cx="3352800" cy="285750"/>
    <xdr:sp>
      <xdr:nvSpPr>
        <xdr:cNvPr id="2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2011/04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1</xdr:row>
      <xdr:rowOff>9525</xdr:rowOff>
    </xdr:from>
    <xdr:ext cx="3352800" cy="285750"/>
    <xdr:sp>
      <xdr:nvSpPr>
        <xdr:cNvPr id="1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2009/1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  <xdr:oneCellAnchor>
    <xdr:from>
      <xdr:col>4</xdr:col>
      <xdr:colOff>628650</xdr:colOff>
      <xdr:row>1</xdr:row>
      <xdr:rowOff>9525</xdr:rowOff>
    </xdr:from>
    <xdr:ext cx="3352800" cy="285750"/>
    <xdr:sp>
      <xdr:nvSpPr>
        <xdr:cNvPr id="2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2011/03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1</xdr:row>
      <xdr:rowOff>9525</xdr:rowOff>
    </xdr:from>
    <xdr:ext cx="3352800" cy="285750"/>
    <xdr:sp>
      <xdr:nvSpPr>
        <xdr:cNvPr id="1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2009/1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  <xdr:oneCellAnchor>
    <xdr:from>
      <xdr:col>4</xdr:col>
      <xdr:colOff>628650</xdr:colOff>
      <xdr:row>1</xdr:row>
      <xdr:rowOff>9525</xdr:rowOff>
    </xdr:from>
    <xdr:ext cx="3352800" cy="285750"/>
    <xdr:sp>
      <xdr:nvSpPr>
        <xdr:cNvPr id="2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2011/02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1</xdr:row>
      <xdr:rowOff>9525</xdr:rowOff>
    </xdr:from>
    <xdr:ext cx="3352800" cy="285750"/>
    <xdr:sp>
      <xdr:nvSpPr>
        <xdr:cNvPr id="1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2009/1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  <xdr:oneCellAnchor>
    <xdr:from>
      <xdr:col>4</xdr:col>
      <xdr:colOff>628650</xdr:colOff>
      <xdr:row>1</xdr:row>
      <xdr:rowOff>9525</xdr:rowOff>
    </xdr:from>
    <xdr:ext cx="3352800" cy="285750"/>
    <xdr:sp>
      <xdr:nvSpPr>
        <xdr:cNvPr id="2" name="Text Box 1"/>
        <xdr:cNvSpPr txBox="1">
          <a:spLocks noChangeArrowheads="1"/>
        </xdr:cNvSpPr>
      </xdr:nvSpPr>
      <xdr:spPr>
        <a:xfrm>
          <a:off x="4286250" y="180975"/>
          <a:ext cx="3352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2011/1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월분 급여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,</a:t>
          </a:r>
          <a:r>
            <a:rPr lang="en-US" cap="none" sz="16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상여대장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A13">
      <selection activeCell="P10" sqref="P10"/>
    </sheetView>
  </sheetViews>
  <sheetFormatPr defaultColWidth="8.88671875" defaultRowHeight="13.5"/>
  <cols>
    <col min="1" max="1" width="6.10546875" style="0" customWidth="1"/>
    <col min="2" max="2" width="9.88671875" style="0" customWidth="1"/>
    <col min="3" max="3" width="12.88671875" style="0" customWidth="1"/>
    <col min="4" max="4" width="13.77734375" style="0" customWidth="1"/>
    <col min="5" max="5" width="12.10546875" style="0" customWidth="1"/>
    <col min="6" max="6" width="10.10546875" style="0" customWidth="1"/>
    <col min="7" max="7" width="6.4453125" style="0" customWidth="1"/>
    <col min="8" max="8" width="13.3359375" style="0" customWidth="1"/>
    <col min="9" max="9" width="10.6640625" style="0" customWidth="1"/>
    <col min="10" max="10" width="10.99609375" style="0" customWidth="1"/>
    <col min="11" max="11" width="13.99609375" style="0" bestFit="1" customWidth="1"/>
    <col min="12" max="12" width="11.5546875" style="0" customWidth="1"/>
    <col min="13" max="13" width="10.5546875" style="0" customWidth="1"/>
    <col min="14" max="14" width="9.6640625" style="0" customWidth="1"/>
    <col min="15" max="15" width="9.99609375" style="32" customWidth="1"/>
    <col min="16" max="16" width="13.21484375" style="0" customWidth="1"/>
    <col min="17" max="17" width="4.88671875" style="0" customWidth="1"/>
  </cols>
  <sheetData>
    <row r="2" ht="13.5">
      <c r="O2" s="31"/>
    </row>
    <row r="3" ht="13.5"/>
    <row r="4" spans="1:2" ht="21.75" customHeight="1" thickBot="1">
      <c r="A4" s="102" t="s">
        <v>0</v>
      </c>
      <c r="B4" s="103"/>
    </row>
    <row r="5" spans="1:17" ht="21.75" customHeight="1" thickBot="1">
      <c r="A5" s="104" t="s">
        <v>1</v>
      </c>
      <c r="B5" s="105"/>
      <c r="C5" s="96" t="s">
        <v>2</v>
      </c>
      <c r="D5" s="97"/>
      <c r="E5" s="97"/>
      <c r="F5" s="97"/>
      <c r="G5" s="97"/>
      <c r="H5" s="97"/>
      <c r="I5" s="96" t="s">
        <v>3</v>
      </c>
      <c r="J5" s="97"/>
      <c r="K5" s="97"/>
      <c r="L5" s="97"/>
      <c r="M5" s="97"/>
      <c r="N5" s="97"/>
      <c r="O5" s="96"/>
      <c r="P5" s="97"/>
      <c r="Q5" s="98" t="s">
        <v>4</v>
      </c>
    </row>
    <row r="6" spans="1:17" ht="21.75" customHeight="1" thickBo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100" t="s">
        <v>32</v>
      </c>
      <c r="G6" s="101"/>
      <c r="H6" s="6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O6" s="33" t="s">
        <v>17</v>
      </c>
      <c r="P6" s="5" t="s">
        <v>18</v>
      </c>
      <c r="Q6" s="99"/>
    </row>
    <row r="7" spans="1:17" ht="21.75" customHeight="1" thickBot="1">
      <c r="A7" s="1">
        <v>1</v>
      </c>
      <c r="B7" s="1"/>
      <c r="C7" s="2"/>
      <c r="D7" s="2"/>
      <c r="E7" s="2"/>
      <c r="F7" s="94"/>
      <c r="G7" s="95"/>
      <c r="H7" s="2">
        <f aca="true" t="shared" si="0" ref="H7:H12">SUM(C7:G7)</f>
        <v>0</v>
      </c>
      <c r="I7" s="2">
        <f>ROUNDDOWN((C7*4.5%),-1)</f>
        <v>0</v>
      </c>
      <c r="J7" s="2">
        <f>ROUNDDOWN((C7*2.665%),-1)</f>
        <v>0</v>
      </c>
      <c r="K7" s="2">
        <f>ROUNDDOWN((J7*6.55%),-1)</f>
        <v>0</v>
      </c>
      <c r="L7" s="2">
        <f>ROUNDDOWN((H7*0.45%),-1)</f>
        <v>0</v>
      </c>
      <c r="M7" s="2"/>
      <c r="N7" s="2"/>
      <c r="O7" s="34">
        <f>SUM(I7:N7)</f>
        <v>0</v>
      </c>
      <c r="P7" s="2">
        <f>H7-O7</f>
        <v>0</v>
      </c>
      <c r="Q7" s="24"/>
    </row>
    <row r="8" spans="1:17" ht="21.75" customHeight="1" thickBot="1">
      <c r="A8" s="1">
        <v>2</v>
      </c>
      <c r="B8" s="1"/>
      <c r="C8" s="2"/>
      <c r="D8" s="2"/>
      <c r="E8" s="2"/>
      <c r="F8" s="94"/>
      <c r="G8" s="95"/>
      <c r="H8" s="2">
        <f t="shared" si="0"/>
        <v>0</v>
      </c>
      <c r="I8" s="2">
        <f>ROUNDDOWN((C8*4.5%),-1)</f>
        <v>0</v>
      </c>
      <c r="J8" s="2">
        <f>ROUNDDOWN((C8*2.665%),-1)</f>
        <v>0</v>
      </c>
      <c r="K8" s="2">
        <f>ROUNDDOWN((J8*6.55%),-1)</f>
        <v>0</v>
      </c>
      <c r="L8" s="2">
        <f>ROUNDDOWN((H8*0.45%),-1)</f>
        <v>0</v>
      </c>
      <c r="M8" s="2"/>
      <c r="N8" s="2"/>
      <c r="O8" s="34">
        <f>SUM(I8:N8)</f>
        <v>0</v>
      </c>
      <c r="P8" s="2">
        <f>H8-O8</f>
        <v>0</v>
      </c>
      <c r="Q8" s="25"/>
    </row>
    <row r="9" spans="1:17" ht="21.75" customHeight="1" thickBot="1">
      <c r="A9" s="1">
        <v>3</v>
      </c>
      <c r="B9" s="1"/>
      <c r="C9" s="2"/>
      <c r="D9" s="2"/>
      <c r="E9" s="2"/>
      <c r="F9" s="94"/>
      <c r="G9" s="95"/>
      <c r="H9" s="2">
        <f t="shared" si="0"/>
        <v>0</v>
      </c>
      <c r="I9" s="2">
        <f>ROUNDDOWN((C9*4.5%),-1)</f>
        <v>0</v>
      </c>
      <c r="J9" s="2">
        <f>ROUNDDOWN((C9*2.665%),-1)</f>
        <v>0</v>
      </c>
      <c r="K9" s="2">
        <f>ROUNDDOWN((J9*6.55%),-1)</f>
        <v>0</v>
      </c>
      <c r="L9" s="2">
        <f>ROUNDDOWN((H9*0.45%),-1)</f>
        <v>0</v>
      </c>
      <c r="M9" s="2"/>
      <c r="N9" s="2"/>
      <c r="O9" s="34">
        <f>SUM(I9:N9)</f>
        <v>0</v>
      </c>
      <c r="P9" s="2">
        <f>H9-O9</f>
        <v>0</v>
      </c>
      <c r="Q9" s="25"/>
    </row>
    <row r="10" spans="1:17" ht="21.75" customHeight="1" thickBot="1">
      <c r="A10" s="1">
        <v>4</v>
      </c>
      <c r="B10" s="1"/>
      <c r="C10" s="2"/>
      <c r="D10" s="2"/>
      <c r="E10" s="2"/>
      <c r="F10" s="94"/>
      <c r="G10" s="95"/>
      <c r="H10" s="2">
        <f t="shared" si="0"/>
        <v>0</v>
      </c>
      <c r="I10" s="2">
        <f>ROUNDDOWN((C10*4.5%),-1)</f>
        <v>0</v>
      </c>
      <c r="J10" s="2">
        <f>ROUNDDOWN((C10*2.665%),-1)</f>
        <v>0</v>
      </c>
      <c r="K10" s="2">
        <f>ROUNDDOWN((J10*6.55%),-1)</f>
        <v>0</v>
      </c>
      <c r="L10" s="2">
        <f>ROUNDDOWN((H10*0.45%),-1)</f>
        <v>0</v>
      </c>
      <c r="M10" s="2"/>
      <c r="N10" s="2"/>
      <c r="O10" s="34">
        <f>SUM(I10:N10)</f>
        <v>0</v>
      </c>
      <c r="P10" s="2">
        <f>H10-O10</f>
        <v>0</v>
      </c>
      <c r="Q10" s="26"/>
    </row>
    <row r="11" spans="1:17" ht="21.75" customHeight="1">
      <c r="A11" s="1">
        <v>5</v>
      </c>
      <c r="B11" s="1"/>
      <c r="C11" s="2"/>
      <c r="D11" s="2"/>
      <c r="E11" s="2"/>
      <c r="F11" s="94"/>
      <c r="G11" s="95"/>
      <c r="H11" s="2">
        <f t="shared" si="0"/>
        <v>0</v>
      </c>
      <c r="I11" s="2">
        <f>ROUNDDOWN((C11*4.5%),-1)</f>
        <v>0</v>
      </c>
      <c r="J11" s="2">
        <f>ROUNDDOWN((C11*2.665%),-1)</f>
        <v>0</v>
      </c>
      <c r="K11" s="2">
        <f>ROUNDDOWN((J11*6.55%),-1)</f>
        <v>0</v>
      </c>
      <c r="L11" s="2">
        <f>ROUNDDOWN((H11*0.45%),-1)</f>
        <v>0</v>
      </c>
      <c r="M11" s="2"/>
      <c r="N11" s="2"/>
      <c r="O11" s="34">
        <f>SUM(I11:N11)</f>
        <v>0</v>
      </c>
      <c r="P11" s="2">
        <f>H11-O11</f>
        <v>0</v>
      </c>
      <c r="Q11" s="26"/>
    </row>
    <row r="12" spans="1:17" ht="21.75" customHeight="1" thickBot="1">
      <c r="A12" s="90" t="s">
        <v>19</v>
      </c>
      <c r="B12" s="91"/>
      <c r="C12" s="41">
        <f>SUM(C7:C11)</f>
        <v>0</v>
      </c>
      <c r="D12" s="41">
        <f>SUM(D7:D11)</f>
        <v>0</v>
      </c>
      <c r="E12" s="41">
        <f>SUM(E7:E11)</f>
        <v>0</v>
      </c>
      <c r="F12" s="92">
        <f>SUM(F7:F11)</f>
        <v>0</v>
      </c>
      <c r="G12" s="93"/>
      <c r="H12" s="15">
        <f t="shared" si="0"/>
        <v>0</v>
      </c>
      <c r="I12" s="41">
        <f aca="true" t="shared" si="1" ref="I12:P12">SUM(I7:I11)</f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2">
        <f t="shared" si="1"/>
        <v>0</v>
      </c>
      <c r="O12" s="43">
        <f t="shared" si="1"/>
        <v>0</v>
      </c>
      <c r="P12" s="41">
        <f t="shared" si="1"/>
        <v>0</v>
      </c>
      <c r="Q12" s="44"/>
    </row>
    <row r="13" spans="1:17" ht="3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5"/>
      <c r="P13" s="3"/>
      <c r="Q13" s="3"/>
    </row>
    <row r="14" ht="13.5" hidden="1"/>
    <row r="15" ht="13.5" hidden="1"/>
    <row r="16" spans="1:16" ht="21.75" customHeight="1" hidden="1">
      <c r="A16" s="70" t="s">
        <v>20</v>
      </c>
      <c r="B16" s="47"/>
      <c r="C16" s="48"/>
      <c r="I16" s="3"/>
      <c r="J16" s="3"/>
      <c r="K16" s="3"/>
      <c r="L16" s="3"/>
      <c r="M16" s="3"/>
      <c r="N16" s="3"/>
      <c r="O16" s="35"/>
      <c r="P16" s="3"/>
    </row>
    <row r="17" spans="1:16" ht="21.75" customHeight="1" hidden="1">
      <c r="A17" s="7" t="s">
        <v>5</v>
      </c>
      <c r="B17" s="7" t="s">
        <v>6</v>
      </c>
      <c r="C17" s="61" t="s">
        <v>21</v>
      </c>
      <c r="D17" s="61"/>
      <c r="E17" s="62" t="s">
        <v>22</v>
      </c>
      <c r="F17" s="62"/>
      <c r="G17" s="62"/>
      <c r="H17" s="62"/>
      <c r="I17" s="62" t="s">
        <v>10</v>
      </c>
      <c r="J17" s="62"/>
      <c r="K17" s="8" t="s">
        <v>23</v>
      </c>
      <c r="L17" s="62" t="s">
        <v>18</v>
      </c>
      <c r="M17" s="62"/>
      <c r="N17" s="7" t="s">
        <v>24</v>
      </c>
      <c r="O17" s="36" t="s">
        <v>4</v>
      </c>
      <c r="P17" s="3"/>
    </row>
    <row r="18" spans="1:16" ht="21.75" customHeight="1" hidden="1">
      <c r="A18" s="1">
        <v>1</v>
      </c>
      <c r="B18" s="9"/>
      <c r="C18" s="10"/>
      <c r="D18" s="10"/>
      <c r="E18" s="87"/>
      <c r="F18" s="88"/>
      <c r="G18" s="88"/>
      <c r="H18" s="89"/>
      <c r="I18" s="72"/>
      <c r="J18" s="72"/>
      <c r="K18" s="2">
        <f>I18*0.45%</f>
        <v>0</v>
      </c>
      <c r="L18" s="72">
        <f>I18-K18</f>
        <v>0</v>
      </c>
      <c r="M18" s="72"/>
      <c r="N18" s="1"/>
      <c r="O18" s="34"/>
      <c r="P18" s="3"/>
    </row>
    <row r="19" spans="1:16" ht="21.75" customHeight="1" hidden="1">
      <c r="A19" s="1">
        <v>2</v>
      </c>
      <c r="B19" s="11"/>
      <c r="C19" s="10"/>
      <c r="D19" s="10"/>
      <c r="E19" s="87"/>
      <c r="F19" s="88"/>
      <c r="G19" s="88"/>
      <c r="H19" s="89"/>
      <c r="I19" s="72"/>
      <c r="J19" s="72"/>
      <c r="K19" s="2">
        <f aca="true" t="shared" si="2" ref="K19:K27">I19*0.45%</f>
        <v>0</v>
      </c>
      <c r="L19" s="72">
        <f aca="true" t="shared" si="3" ref="L19:L27">I19-K19</f>
        <v>0</v>
      </c>
      <c r="M19" s="72"/>
      <c r="N19" s="1"/>
      <c r="O19" s="34"/>
      <c r="P19" s="3"/>
    </row>
    <row r="20" spans="1:16" ht="21.75" customHeight="1" hidden="1">
      <c r="A20" s="1">
        <v>3</v>
      </c>
      <c r="B20" s="9"/>
      <c r="C20" s="23"/>
      <c r="E20" s="71"/>
      <c r="F20" s="71"/>
      <c r="G20" s="71"/>
      <c r="H20" s="71"/>
      <c r="I20" s="72"/>
      <c r="J20" s="72"/>
      <c r="K20" s="2">
        <f t="shared" si="2"/>
        <v>0</v>
      </c>
      <c r="L20" s="72">
        <f t="shared" si="3"/>
        <v>0</v>
      </c>
      <c r="M20" s="72"/>
      <c r="N20" s="1"/>
      <c r="O20" s="34"/>
      <c r="P20" s="3"/>
    </row>
    <row r="21" spans="1:16" ht="21.75" customHeight="1" hidden="1">
      <c r="A21" s="1">
        <v>4</v>
      </c>
      <c r="B21" s="9"/>
      <c r="C21" s="10"/>
      <c r="D21" s="10"/>
      <c r="E21" s="74"/>
      <c r="F21" s="75"/>
      <c r="G21" s="75"/>
      <c r="H21" s="76"/>
      <c r="I21" s="72"/>
      <c r="J21" s="72"/>
      <c r="K21" s="2">
        <f t="shared" si="2"/>
        <v>0</v>
      </c>
      <c r="L21" s="72">
        <f t="shared" si="3"/>
        <v>0</v>
      </c>
      <c r="M21" s="72"/>
      <c r="N21" s="1"/>
      <c r="O21" s="34"/>
      <c r="P21" s="3"/>
    </row>
    <row r="22" spans="1:16" ht="21.75" customHeight="1" hidden="1">
      <c r="A22" s="1">
        <v>5</v>
      </c>
      <c r="B22" s="9"/>
      <c r="C22" s="10"/>
      <c r="D22" s="10"/>
      <c r="E22" s="74"/>
      <c r="F22" s="75"/>
      <c r="G22" s="75"/>
      <c r="H22" s="76"/>
      <c r="I22" s="72"/>
      <c r="J22" s="72"/>
      <c r="K22" s="2">
        <f t="shared" si="2"/>
        <v>0</v>
      </c>
      <c r="L22" s="72">
        <f t="shared" si="3"/>
        <v>0</v>
      </c>
      <c r="M22" s="72"/>
      <c r="N22" s="1"/>
      <c r="O22" s="34"/>
      <c r="P22" s="3"/>
    </row>
    <row r="23" spans="1:16" ht="21.75" customHeight="1" hidden="1">
      <c r="A23" s="1">
        <v>6</v>
      </c>
      <c r="B23" s="9"/>
      <c r="C23" s="10"/>
      <c r="D23" s="10"/>
      <c r="E23" s="74"/>
      <c r="F23" s="75"/>
      <c r="G23" s="75"/>
      <c r="H23" s="76"/>
      <c r="I23" s="72"/>
      <c r="J23" s="72"/>
      <c r="K23" s="2">
        <f t="shared" si="2"/>
        <v>0</v>
      </c>
      <c r="L23" s="72">
        <f t="shared" si="3"/>
        <v>0</v>
      </c>
      <c r="M23" s="72"/>
      <c r="N23" s="1"/>
      <c r="O23" s="34"/>
      <c r="P23" s="3"/>
    </row>
    <row r="24" spans="1:16" ht="21.75" customHeight="1" hidden="1">
      <c r="A24" s="1">
        <v>7</v>
      </c>
      <c r="B24" s="9"/>
      <c r="C24" s="13"/>
      <c r="D24" s="10"/>
      <c r="E24" s="74"/>
      <c r="F24" s="75"/>
      <c r="G24" s="75"/>
      <c r="H24" s="76"/>
      <c r="I24" s="72"/>
      <c r="J24" s="72"/>
      <c r="K24" s="2">
        <f t="shared" si="2"/>
        <v>0</v>
      </c>
      <c r="L24" s="72">
        <f t="shared" si="3"/>
        <v>0</v>
      </c>
      <c r="M24" s="72"/>
      <c r="N24" s="1"/>
      <c r="O24" s="34"/>
      <c r="P24" s="3"/>
    </row>
    <row r="25" spans="1:16" ht="21.75" customHeight="1" hidden="1">
      <c r="A25" s="1">
        <v>8</v>
      </c>
      <c r="B25" s="9"/>
      <c r="C25" s="10"/>
      <c r="D25" s="10"/>
      <c r="E25" s="74"/>
      <c r="F25" s="75"/>
      <c r="G25" s="75"/>
      <c r="H25" s="76"/>
      <c r="I25" s="72"/>
      <c r="J25" s="72"/>
      <c r="K25" s="2">
        <f t="shared" si="2"/>
        <v>0</v>
      </c>
      <c r="L25" s="72">
        <f t="shared" si="3"/>
        <v>0</v>
      </c>
      <c r="M25" s="72"/>
      <c r="N25" s="1"/>
      <c r="O25" s="34"/>
      <c r="P25" s="3"/>
    </row>
    <row r="26" spans="1:16" ht="21.75" customHeight="1" hidden="1">
      <c r="A26" s="1">
        <v>9</v>
      </c>
      <c r="B26" s="9"/>
      <c r="C26" s="10"/>
      <c r="D26" s="13"/>
      <c r="E26" s="74"/>
      <c r="F26" s="75"/>
      <c r="G26" s="75"/>
      <c r="H26" s="76"/>
      <c r="I26" s="72"/>
      <c r="J26" s="72"/>
      <c r="K26" s="2">
        <f t="shared" si="2"/>
        <v>0</v>
      </c>
      <c r="L26" s="72">
        <f t="shared" si="3"/>
        <v>0</v>
      </c>
      <c r="M26" s="72"/>
      <c r="N26" s="1"/>
      <c r="O26" s="34"/>
      <c r="P26" s="3"/>
    </row>
    <row r="27" spans="1:16" ht="21.75" customHeight="1" hidden="1">
      <c r="A27" s="1">
        <v>10</v>
      </c>
      <c r="B27" s="9"/>
      <c r="C27" s="10"/>
      <c r="D27" s="10"/>
      <c r="E27" s="71"/>
      <c r="F27" s="71"/>
      <c r="G27" s="71"/>
      <c r="H27" s="71"/>
      <c r="I27" s="72"/>
      <c r="J27" s="72"/>
      <c r="K27" s="2">
        <f t="shared" si="2"/>
        <v>0</v>
      </c>
      <c r="L27" s="72">
        <f t="shared" si="3"/>
        <v>0</v>
      </c>
      <c r="M27" s="72"/>
      <c r="N27" s="1"/>
      <c r="O27" s="34"/>
      <c r="P27" s="3"/>
    </row>
    <row r="28" spans="1:16" ht="21.75" customHeight="1" hidden="1">
      <c r="A28" s="86"/>
      <c r="B28" s="86"/>
      <c r="C28" s="14"/>
      <c r="D28" s="14"/>
      <c r="E28" s="57"/>
      <c r="F28" s="58"/>
      <c r="G28" s="58"/>
      <c r="H28" s="59"/>
      <c r="I28" s="60">
        <f>SUM(I18:I27)</f>
        <v>0</v>
      </c>
      <c r="J28" s="60"/>
      <c r="K28" s="15">
        <f>SUM(K18:K27)</f>
        <v>0</v>
      </c>
      <c r="L28" s="60">
        <f>SUM(L18:L27)</f>
        <v>0</v>
      </c>
      <c r="M28" s="60"/>
      <c r="N28" s="16"/>
      <c r="O28" s="37"/>
      <c r="P28" s="3"/>
    </row>
    <row r="29" spans="1:16" ht="21.75" customHeight="1" thickBot="1">
      <c r="A29" s="57" t="s">
        <v>25</v>
      </c>
      <c r="B29" s="58"/>
      <c r="C29" s="59"/>
      <c r="D29" s="18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5"/>
      <c r="P29" s="3"/>
    </row>
    <row r="30" spans="1:16" ht="21.75" customHeight="1" thickBot="1">
      <c r="A30" s="19" t="s">
        <v>5</v>
      </c>
      <c r="B30" s="20" t="s">
        <v>6</v>
      </c>
      <c r="C30" s="84" t="s">
        <v>21</v>
      </c>
      <c r="D30" s="84"/>
      <c r="E30" s="85" t="s">
        <v>22</v>
      </c>
      <c r="F30" s="85"/>
      <c r="G30" s="85"/>
      <c r="H30" s="85"/>
      <c r="I30" s="79" t="s">
        <v>10</v>
      </c>
      <c r="J30" s="80"/>
      <c r="K30" s="20" t="s">
        <v>15</v>
      </c>
      <c r="L30" s="21" t="s">
        <v>16</v>
      </c>
      <c r="M30" s="79" t="s">
        <v>18</v>
      </c>
      <c r="N30" s="80"/>
      <c r="O30" s="38" t="s">
        <v>24</v>
      </c>
      <c r="P30" s="22" t="s">
        <v>4</v>
      </c>
    </row>
    <row r="31" spans="1:16" ht="21.75" customHeight="1">
      <c r="A31" s="1">
        <v>1</v>
      </c>
      <c r="B31" s="45"/>
      <c r="C31" s="10"/>
      <c r="D31" s="10"/>
      <c r="E31" s="81"/>
      <c r="F31" s="82"/>
      <c r="G31" s="82"/>
      <c r="H31" s="83"/>
      <c r="I31" s="72"/>
      <c r="J31" s="72"/>
      <c r="K31" s="2">
        <f>ROUNDDOWN((I31*3%),-1)</f>
        <v>0</v>
      </c>
      <c r="L31" s="2">
        <f>ROUNDDOWN((K31*10%),-1)</f>
        <v>0</v>
      </c>
      <c r="M31" s="72">
        <f>I31-K31-L31</f>
        <v>0</v>
      </c>
      <c r="N31" s="72"/>
      <c r="O31" s="39" t="s">
        <v>27</v>
      </c>
      <c r="P31" s="9"/>
    </row>
    <row r="32" spans="1:16" ht="21.75" customHeight="1">
      <c r="A32" s="1">
        <v>2</v>
      </c>
      <c r="B32" s="9"/>
      <c r="C32" s="13"/>
      <c r="D32" s="10"/>
      <c r="E32" s="74"/>
      <c r="F32" s="75"/>
      <c r="G32" s="75"/>
      <c r="H32" s="76"/>
      <c r="I32" s="77"/>
      <c r="J32" s="78"/>
      <c r="K32" s="2">
        <f>ROUNDDOWN((I32*3%),-1)</f>
        <v>0</v>
      </c>
      <c r="L32" s="2">
        <f>ROUNDDOWN((K32*10%),-1)</f>
        <v>0</v>
      </c>
      <c r="M32" s="72">
        <f>I32-K32-L32</f>
        <v>0</v>
      </c>
      <c r="N32" s="72"/>
      <c r="O32" s="39" t="s">
        <v>27</v>
      </c>
      <c r="P32" s="9"/>
    </row>
    <row r="33" spans="1:16" ht="21.75" customHeight="1">
      <c r="A33" s="1">
        <v>3</v>
      </c>
      <c r="B33" s="9"/>
      <c r="C33" s="13"/>
      <c r="D33" s="10"/>
      <c r="E33" s="74"/>
      <c r="F33" s="75"/>
      <c r="G33" s="75"/>
      <c r="H33" s="76"/>
      <c r="I33" s="77"/>
      <c r="J33" s="78"/>
      <c r="K33" s="2">
        <f>ROUNDDOWN((I33*3%),-1)</f>
        <v>0</v>
      </c>
      <c r="L33" s="2">
        <f>ROUNDDOWN((K33*10%),-1)</f>
        <v>0</v>
      </c>
      <c r="M33" s="72">
        <f>I33-K33-L33</f>
        <v>0</v>
      </c>
      <c r="N33" s="72"/>
      <c r="O33" s="39" t="s">
        <v>27</v>
      </c>
      <c r="P33" s="9"/>
    </row>
    <row r="34" spans="1:16" ht="21.75" customHeight="1">
      <c r="A34" s="1">
        <v>4</v>
      </c>
      <c r="B34" s="9"/>
      <c r="C34" s="23"/>
      <c r="D34" s="12"/>
      <c r="E34" s="71"/>
      <c r="F34" s="71"/>
      <c r="G34" s="71"/>
      <c r="H34" s="71"/>
      <c r="I34" s="72"/>
      <c r="J34" s="72"/>
      <c r="K34" s="2">
        <f>ROUNDDOWN((I34*3%),-1)</f>
        <v>0</v>
      </c>
      <c r="L34" s="2">
        <f>ROUNDDOWN((K34*10%),-1)</f>
        <v>0</v>
      </c>
      <c r="M34" s="72">
        <f>I34-K34-L34</f>
        <v>0</v>
      </c>
      <c r="N34" s="72"/>
      <c r="O34" s="39" t="s">
        <v>27</v>
      </c>
      <c r="P34" s="9"/>
    </row>
    <row r="35" spans="1:16" ht="21.75" customHeight="1">
      <c r="A35" s="1">
        <v>5</v>
      </c>
      <c r="B35" s="45"/>
      <c r="C35" s="23"/>
      <c r="D35" s="12"/>
      <c r="E35" s="73"/>
      <c r="F35" s="73"/>
      <c r="G35" s="73"/>
      <c r="H35" s="73"/>
      <c r="I35" s="72"/>
      <c r="J35" s="72"/>
      <c r="K35" s="2">
        <f>ROUNDDOWN((I35*3%),-1)</f>
        <v>0</v>
      </c>
      <c r="L35" s="2">
        <f>ROUNDDOWN((K35*10%),-1)</f>
        <v>0</v>
      </c>
      <c r="M35" s="72">
        <f>I35-K35-L35</f>
        <v>0</v>
      </c>
      <c r="N35" s="72"/>
      <c r="O35" s="39" t="s">
        <v>27</v>
      </c>
      <c r="P35" s="9"/>
    </row>
    <row r="36" spans="1:16" ht="21.75" customHeight="1">
      <c r="A36" s="16" t="s">
        <v>28</v>
      </c>
      <c r="B36" s="17"/>
      <c r="C36" s="14"/>
      <c r="D36" s="14"/>
      <c r="E36" s="65"/>
      <c r="F36" s="66"/>
      <c r="G36" s="66"/>
      <c r="H36" s="67"/>
      <c r="I36" s="68">
        <f>SUM(I31:I35)</f>
        <v>0</v>
      </c>
      <c r="J36" s="69"/>
      <c r="K36" s="15">
        <f>SUM(K31:K35)</f>
        <v>0</v>
      </c>
      <c r="L36" s="15">
        <f>SUM(L31:L35)</f>
        <v>0</v>
      </c>
      <c r="M36" s="68">
        <f>SUM(M31:M35)</f>
        <v>0</v>
      </c>
      <c r="N36" s="69"/>
      <c r="O36" s="40"/>
      <c r="P36" s="17"/>
    </row>
    <row r="39" spans="1:16" ht="21.75" customHeight="1">
      <c r="A39" s="70" t="s">
        <v>20</v>
      </c>
      <c r="B39" s="47"/>
      <c r="C39" s="48"/>
      <c r="I39" s="3"/>
      <c r="J39" s="3"/>
      <c r="K39" s="3"/>
      <c r="L39" s="3"/>
      <c r="M39" s="3"/>
      <c r="N39" s="3"/>
      <c r="O39" s="35"/>
      <c r="P39" s="3"/>
    </row>
    <row r="40" spans="1:14" ht="24.75" customHeight="1">
      <c r="A40" s="7" t="s">
        <v>5</v>
      </c>
      <c r="B40" s="7" t="s">
        <v>6</v>
      </c>
      <c r="C40" s="61" t="s">
        <v>21</v>
      </c>
      <c r="D40" s="61"/>
      <c r="E40" s="62" t="s">
        <v>22</v>
      </c>
      <c r="F40" s="62"/>
      <c r="G40" s="62"/>
      <c r="H40" s="62"/>
      <c r="I40" s="62" t="s">
        <v>10</v>
      </c>
      <c r="J40" s="62"/>
      <c r="K40" s="7" t="s">
        <v>23</v>
      </c>
      <c r="L40" s="7" t="s">
        <v>18</v>
      </c>
      <c r="M40" s="63" t="s">
        <v>29</v>
      </c>
      <c r="N40" s="64"/>
    </row>
    <row r="41" spans="1:14" ht="21" customHeight="1">
      <c r="A41" s="1">
        <v>1</v>
      </c>
      <c r="B41" s="46"/>
      <c r="C41" s="46"/>
      <c r="D41" s="46"/>
      <c r="E41" s="49"/>
      <c r="F41" s="50"/>
      <c r="G41" s="50"/>
      <c r="H41" s="51"/>
      <c r="I41" s="52"/>
      <c r="J41" s="52"/>
      <c r="K41" s="27">
        <f>ROUNDDOWN((I41*0.45%),-1)</f>
        <v>0</v>
      </c>
      <c r="L41" s="29">
        <f>I41-K41</f>
        <v>0</v>
      </c>
      <c r="M41" s="53"/>
      <c r="N41" s="54"/>
    </row>
    <row r="42" spans="1:14" ht="21" customHeight="1">
      <c r="A42" s="1">
        <v>2</v>
      </c>
      <c r="B42" s="11"/>
      <c r="C42" s="12"/>
      <c r="D42" s="12"/>
      <c r="E42" s="49"/>
      <c r="F42" s="50"/>
      <c r="G42" s="50"/>
      <c r="H42" s="51"/>
      <c r="I42" s="52"/>
      <c r="J42" s="52"/>
      <c r="K42" s="27">
        <f>ROUNDDOWN((I42*0.45%),-1)</f>
        <v>0</v>
      </c>
      <c r="L42" s="29">
        <f>I42-K42</f>
        <v>0</v>
      </c>
      <c r="M42" s="53"/>
      <c r="N42" s="54"/>
    </row>
    <row r="43" spans="1:14" ht="21" customHeight="1">
      <c r="A43" s="1">
        <v>3</v>
      </c>
      <c r="B43" s="11"/>
      <c r="C43" s="12"/>
      <c r="D43" s="12"/>
      <c r="E43" s="49"/>
      <c r="F43" s="50"/>
      <c r="G43" s="50"/>
      <c r="H43" s="51"/>
      <c r="I43" s="52"/>
      <c r="J43" s="52"/>
      <c r="K43" s="27">
        <f>ROUNDDOWN((I43*0.45%),-1)</f>
        <v>0</v>
      </c>
      <c r="L43" s="29">
        <f>I43-K43</f>
        <v>0</v>
      </c>
      <c r="M43" s="53"/>
      <c r="N43" s="54"/>
    </row>
    <row r="44" spans="1:14" ht="21" customHeight="1">
      <c r="A44" s="1">
        <v>4</v>
      </c>
      <c r="B44" s="11"/>
      <c r="C44" s="12"/>
      <c r="D44" s="12"/>
      <c r="E44" s="49"/>
      <c r="F44" s="50"/>
      <c r="G44" s="50"/>
      <c r="H44" s="51"/>
      <c r="I44" s="52"/>
      <c r="J44" s="52"/>
      <c r="K44" s="27">
        <f>ROUNDDOWN((I44*0.45%),-1)</f>
        <v>0</v>
      </c>
      <c r="L44" s="29">
        <f>I44-K44</f>
        <v>0</v>
      </c>
      <c r="M44" s="53"/>
      <c r="N44" s="54"/>
    </row>
    <row r="45" spans="1:14" ht="21" customHeight="1">
      <c r="A45" s="1">
        <v>5</v>
      </c>
      <c r="B45" s="11"/>
      <c r="C45" s="12"/>
      <c r="D45" s="12"/>
      <c r="E45" s="49"/>
      <c r="F45" s="50"/>
      <c r="G45" s="50"/>
      <c r="H45" s="51"/>
      <c r="I45" s="52"/>
      <c r="J45" s="52"/>
      <c r="K45" s="27">
        <f>ROUNDDOWN((I45*0.45%),-1)</f>
        <v>0</v>
      </c>
      <c r="L45" s="29">
        <f>I45-K45</f>
        <v>0</v>
      </c>
      <c r="M45" s="53"/>
      <c r="N45" s="54"/>
    </row>
    <row r="46" spans="1:14" ht="21" customHeight="1">
      <c r="A46" s="55"/>
      <c r="B46" s="56"/>
      <c r="C46" s="14"/>
      <c r="D46" s="14"/>
      <c r="E46" s="57"/>
      <c r="F46" s="58"/>
      <c r="G46" s="58"/>
      <c r="H46" s="59"/>
      <c r="I46" s="60">
        <f>SUM(I41:I45)</f>
        <v>0</v>
      </c>
      <c r="J46" s="60"/>
      <c r="K46" s="28">
        <f>SUM(K41:K45)</f>
        <v>0</v>
      </c>
      <c r="L46" s="30">
        <f>SUM(L41:L45)</f>
        <v>0</v>
      </c>
      <c r="M46" s="57"/>
      <c r="N46" s="59"/>
    </row>
    <row r="47" spans="1:16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5"/>
      <c r="P47" s="3"/>
    </row>
  </sheetData>
  <sheetProtection/>
  <mergeCells count="100">
    <mergeCell ref="A4:B4"/>
    <mergeCell ref="A5:B5"/>
    <mergeCell ref="C5:H5"/>
    <mergeCell ref="I5:N5"/>
    <mergeCell ref="O5:P5"/>
    <mergeCell ref="Q5:Q6"/>
    <mergeCell ref="F6:G6"/>
    <mergeCell ref="F7:G7"/>
    <mergeCell ref="F8:G8"/>
    <mergeCell ref="F9:G9"/>
    <mergeCell ref="F10:G10"/>
    <mergeCell ref="F11:G11"/>
    <mergeCell ref="A12:B12"/>
    <mergeCell ref="F12:G12"/>
    <mergeCell ref="A16:C16"/>
    <mergeCell ref="C17:D17"/>
    <mergeCell ref="E17:H17"/>
    <mergeCell ref="I17:J17"/>
    <mergeCell ref="L17:M17"/>
    <mergeCell ref="E18:H18"/>
    <mergeCell ref="I18:J18"/>
    <mergeCell ref="L18:M18"/>
    <mergeCell ref="E19:H19"/>
    <mergeCell ref="I19:J19"/>
    <mergeCell ref="L19:M19"/>
    <mergeCell ref="E20:H20"/>
    <mergeCell ref="I20:J20"/>
    <mergeCell ref="L20:M20"/>
    <mergeCell ref="E21:H21"/>
    <mergeCell ref="I21:J21"/>
    <mergeCell ref="L21:M21"/>
    <mergeCell ref="E22:H22"/>
    <mergeCell ref="I22:J22"/>
    <mergeCell ref="L22:M22"/>
    <mergeCell ref="E23:H23"/>
    <mergeCell ref="I23:J23"/>
    <mergeCell ref="L23:M23"/>
    <mergeCell ref="E24:H24"/>
    <mergeCell ref="I24:J24"/>
    <mergeCell ref="L24:M24"/>
    <mergeCell ref="E25:H25"/>
    <mergeCell ref="I25:J25"/>
    <mergeCell ref="L25:M25"/>
    <mergeCell ref="E26:H26"/>
    <mergeCell ref="I26:J26"/>
    <mergeCell ref="L26:M26"/>
    <mergeCell ref="E27:H27"/>
    <mergeCell ref="I27:J27"/>
    <mergeCell ref="L27:M27"/>
    <mergeCell ref="A28:B28"/>
    <mergeCell ref="E28:H28"/>
    <mergeCell ref="I28:J28"/>
    <mergeCell ref="L28:M28"/>
    <mergeCell ref="A29:C29"/>
    <mergeCell ref="C30:D30"/>
    <mergeCell ref="E30:H30"/>
    <mergeCell ref="I30:J30"/>
    <mergeCell ref="M30:N30"/>
    <mergeCell ref="E31:H31"/>
    <mergeCell ref="I31:J31"/>
    <mergeCell ref="M31:N31"/>
    <mergeCell ref="E32:H32"/>
    <mergeCell ref="I32:J32"/>
    <mergeCell ref="M32:N32"/>
    <mergeCell ref="E33:H33"/>
    <mergeCell ref="I33:J33"/>
    <mergeCell ref="M33:N33"/>
    <mergeCell ref="E34:H34"/>
    <mergeCell ref="I34:J34"/>
    <mergeCell ref="M34:N34"/>
    <mergeCell ref="E35:H35"/>
    <mergeCell ref="I35:J35"/>
    <mergeCell ref="M35:N35"/>
    <mergeCell ref="E36:H36"/>
    <mergeCell ref="I36:J36"/>
    <mergeCell ref="M36:N36"/>
    <mergeCell ref="A39:C39"/>
    <mergeCell ref="C40:D40"/>
    <mergeCell ref="E40:H40"/>
    <mergeCell ref="I40:J40"/>
    <mergeCell ref="M40:N40"/>
    <mergeCell ref="E41:H41"/>
    <mergeCell ref="I41:J41"/>
    <mergeCell ref="M41:N41"/>
    <mergeCell ref="E42:H42"/>
    <mergeCell ref="I42:J42"/>
    <mergeCell ref="M42:N42"/>
    <mergeCell ref="E43:H43"/>
    <mergeCell ref="I43:J43"/>
    <mergeCell ref="M43:N43"/>
    <mergeCell ref="E44:H44"/>
    <mergeCell ref="I44:J44"/>
    <mergeCell ref="M44:N44"/>
    <mergeCell ref="E45:H45"/>
    <mergeCell ref="I45:J45"/>
    <mergeCell ref="M45:N45"/>
    <mergeCell ref="A46:B46"/>
    <mergeCell ref="E46:H46"/>
    <mergeCell ref="I46:J46"/>
    <mergeCell ref="M46:N4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A7">
      <selection activeCell="D41" sqref="D41"/>
    </sheetView>
  </sheetViews>
  <sheetFormatPr defaultColWidth="8.88671875" defaultRowHeight="13.5"/>
  <cols>
    <col min="1" max="1" width="6.10546875" style="0" customWidth="1"/>
    <col min="2" max="2" width="9.88671875" style="0" customWidth="1"/>
    <col min="3" max="3" width="12.88671875" style="0" customWidth="1"/>
    <col min="4" max="4" width="13.77734375" style="0" customWidth="1"/>
    <col min="5" max="5" width="12.10546875" style="0" customWidth="1"/>
    <col min="6" max="6" width="10.10546875" style="0" customWidth="1"/>
    <col min="7" max="7" width="6.4453125" style="0" customWidth="1"/>
    <col min="8" max="8" width="13.3359375" style="0" customWidth="1"/>
    <col min="9" max="9" width="10.6640625" style="0" customWidth="1"/>
    <col min="10" max="10" width="10.99609375" style="0" customWidth="1"/>
    <col min="11" max="11" width="13.99609375" style="0" bestFit="1" customWidth="1"/>
    <col min="12" max="12" width="11.5546875" style="0" customWidth="1"/>
    <col min="13" max="13" width="10.5546875" style="0" customWidth="1"/>
    <col min="14" max="14" width="9.6640625" style="0" customWidth="1"/>
    <col min="15" max="15" width="9.99609375" style="32" customWidth="1"/>
    <col min="16" max="16" width="13.21484375" style="0" customWidth="1"/>
    <col min="17" max="17" width="4.88671875" style="0" customWidth="1"/>
  </cols>
  <sheetData>
    <row r="2" ht="13.5">
      <c r="O2" s="31"/>
    </row>
    <row r="3" ht="13.5"/>
    <row r="4" spans="1:2" ht="21.75" customHeight="1" thickBot="1">
      <c r="A4" s="102" t="s">
        <v>0</v>
      </c>
      <c r="B4" s="103"/>
    </row>
    <row r="5" spans="1:17" ht="21.75" customHeight="1" thickBot="1">
      <c r="A5" s="104" t="s">
        <v>1</v>
      </c>
      <c r="B5" s="105"/>
      <c r="C5" s="96" t="s">
        <v>2</v>
      </c>
      <c r="D5" s="97"/>
      <c r="E5" s="97"/>
      <c r="F5" s="97"/>
      <c r="G5" s="97"/>
      <c r="H5" s="97"/>
      <c r="I5" s="96" t="s">
        <v>3</v>
      </c>
      <c r="J5" s="97"/>
      <c r="K5" s="97"/>
      <c r="L5" s="97"/>
      <c r="M5" s="97"/>
      <c r="N5" s="97"/>
      <c r="O5" s="96"/>
      <c r="P5" s="97"/>
      <c r="Q5" s="98" t="s">
        <v>4</v>
      </c>
    </row>
    <row r="6" spans="1:17" ht="21.75" customHeight="1" thickBo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100" t="s">
        <v>32</v>
      </c>
      <c r="G6" s="101"/>
      <c r="H6" s="6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O6" s="33" t="s">
        <v>17</v>
      </c>
      <c r="P6" s="5" t="s">
        <v>18</v>
      </c>
      <c r="Q6" s="99"/>
    </row>
    <row r="7" spans="1:17" ht="21.75" customHeight="1" thickBot="1">
      <c r="A7" s="1">
        <v>1</v>
      </c>
      <c r="B7" s="1" t="s">
        <v>30</v>
      </c>
      <c r="C7" s="2">
        <v>2469230</v>
      </c>
      <c r="D7" s="2">
        <v>100000</v>
      </c>
      <c r="E7" s="2">
        <v>200000</v>
      </c>
      <c r="F7" s="94"/>
      <c r="G7" s="95"/>
      <c r="H7" s="2">
        <f aca="true" t="shared" si="0" ref="H7:H12">SUM(C7:G7)</f>
        <v>2769230</v>
      </c>
      <c r="I7" s="2">
        <f>ROUNDDOWN((C7*4.5%),-1)</f>
        <v>111110</v>
      </c>
      <c r="J7" s="2">
        <f>ROUNDDOWN((C7*2.665%),-1)</f>
        <v>65800</v>
      </c>
      <c r="K7" s="2">
        <f>ROUNDDOWN((J7*6.55%),-1)</f>
        <v>4300</v>
      </c>
      <c r="L7" s="2">
        <v>0</v>
      </c>
      <c r="M7" s="2"/>
      <c r="N7" s="2"/>
      <c r="O7" s="34">
        <f>SUM(I7:N7)</f>
        <v>181210</v>
      </c>
      <c r="P7" s="2">
        <f>H7-O7</f>
        <v>2588020</v>
      </c>
      <c r="Q7" s="24"/>
    </row>
    <row r="8" spans="1:17" ht="21.75" customHeight="1" thickBot="1">
      <c r="A8" s="1">
        <v>2</v>
      </c>
      <c r="B8" s="1" t="s">
        <v>31</v>
      </c>
      <c r="C8" s="2">
        <v>696667</v>
      </c>
      <c r="D8" s="2">
        <v>73333</v>
      </c>
      <c r="E8" s="2">
        <v>146667</v>
      </c>
      <c r="F8" s="106">
        <v>73333</v>
      </c>
      <c r="G8" s="107"/>
      <c r="H8" s="2">
        <f t="shared" si="0"/>
        <v>990000</v>
      </c>
      <c r="I8" s="2">
        <f>ROUNDDOWN((C8*4.5%),-1)</f>
        <v>31350</v>
      </c>
      <c r="J8" s="2">
        <f>ROUNDDOWN((C8*2.665%),-1)</f>
        <v>18560</v>
      </c>
      <c r="K8" s="2">
        <f>ROUNDDOWN((J8*6.55%),-1)</f>
        <v>1210</v>
      </c>
      <c r="L8" s="2">
        <f>ROUNDDOWN((H8*0.45%),-1)</f>
        <v>4450</v>
      </c>
      <c r="M8" s="2"/>
      <c r="N8" s="2"/>
      <c r="O8" s="34">
        <f>SUM(I8:N8)</f>
        <v>55570</v>
      </c>
      <c r="P8" s="2">
        <f>H8-O8</f>
        <v>934430</v>
      </c>
      <c r="Q8" s="25"/>
    </row>
    <row r="9" spans="1:17" ht="21.75" customHeight="1" thickBot="1">
      <c r="A9" s="1">
        <v>3</v>
      </c>
      <c r="B9" s="1" t="s">
        <v>33</v>
      </c>
      <c r="C9" s="2">
        <v>1000000</v>
      </c>
      <c r="D9" s="2">
        <v>100000</v>
      </c>
      <c r="E9" s="2"/>
      <c r="F9" s="94"/>
      <c r="G9" s="95"/>
      <c r="H9" s="2">
        <f t="shared" si="0"/>
        <v>1100000</v>
      </c>
      <c r="I9" s="2">
        <f>ROUNDDOWN((C9*4.5%),-1)</f>
        <v>45000</v>
      </c>
      <c r="J9" s="2">
        <f>ROUNDDOWN((C9*2.665%),-1)</f>
        <v>26650</v>
      </c>
      <c r="K9" s="2">
        <f>ROUNDDOWN((J9*6.55%),-1)</f>
        <v>1740</v>
      </c>
      <c r="L9" s="2">
        <f>ROUNDDOWN((H9*0.45%),-1)</f>
        <v>4950</v>
      </c>
      <c r="M9" s="2"/>
      <c r="N9" s="2"/>
      <c r="O9" s="34">
        <f>SUM(I9:N9)</f>
        <v>78340</v>
      </c>
      <c r="P9" s="2">
        <f>H9-O9</f>
        <v>1021660</v>
      </c>
      <c r="Q9" s="25"/>
    </row>
    <row r="10" spans="1:17" ht="21.75" customHeight="1" thickBot="1">
      <c r="A10" s="1">
        <v>4</v>
      </c>
      <c r="B10" s="1"/>
      <c r="C10" s="2"/>
      <c r="D10" s="2"/>
      <c r="E10" s="2"/>
      <c r="F10" s="94"/>
      <c r="G10" s="95"/>
      <c r="H10" s="2">
        <f t="shared" si="0"/>
        <v>0</v>
      </c>
      <c r="I10" s="2">
        <f>ROUNDDOWN((C10*4.5%),-1)</f>
        <v>0</v>
      </c>
      <c r="J10" s="2">
        <f>ROUNDDOWN((C10*2.665%),-1)</f>
        <v>0</v>
      </c>
      <c r="K10" s="2">
        <f>ROUNDDOWN((J10*6.55%),-1)</f>
        <v>0</v>
      </c>
      <c r="L10" s="2">
        <f>ROUNDDOWN((H10*0.45%),-1)</f>
        <v>0</v>
      </c>
      <c r="M10" s="2"/>
      <c r="N10" s="2"/>
      <c r="O10" s="34">
        <f>SUM(I10:N10)</f>
        <v>0</v>
      </c>
      <c r="P10" s="2">
        <f>H10-O10</f>
        <v>0</v>
      </c>
      <c r="Q10" s="26"/>
    </row>
    <row r="11" spans="1:17" ht="21.75" customHeight="1">
      <c r="A11" s="1">
        <v>5</v>
      </c>
      <c r="B11" s="1"/>
      <c r="C11" s="2"/>
      <c r="D11" s="2"/>
      <c r="E11" s="2"/>
      <c r="F11" s="94"/>
      <c r="G11" s="95"/>
      <c r="H11" s="2">
        <f t="shared" si="0"/>
        <v>0</v>
      </c>
      <c r="I11" s="2">
        <f>ROUNDDOWN((C11*4.5%),-1)</f>
        <v>0</v>
      </c>
      <c r="J11" s="2">
        <f>ROUNDDOWN((C11*2.665%),-1)</f>
        <v>0</v>
      </c>
      <c r="K11" s="2">
        <f>ROUNDDOWN((J11*6.55%),-1)</f>
        <v>0</v>
      </c>
      <c r="L11" s="2">
        <f>ROUNDDOWN((H11*0.45%),-1)</f>
        <v>0</v>
      </c>
      <c r="M11" s="2"/>
      <c r="N11" s="2"/>
      <c r="O11" s="34">
        <f>SUM(I11:N11)</f>
        <v>0</v>
      </c>
      <c r="P11" s="2">
        <f>H11-O11</f>
        <v>0</v>
      </c>
      <c r="Q11" s="26"/>
    </row>
    <row r="12" spans="1:17" ht="21.75" customHeight="1" thickBot="1">
      <c r="A12" s="90" t="s">
        <v>19</v>
      </c>
      <c r="B12" s="91"/>
      <c r="C12" s="41">
        <f>SUM(C7:C11)</f>
        <v>4165897</v>
      </c>
      <c r="D12" s="41">
        <f>SUM(D7:D11)</f>
        <v>273333</v>
      </c>
      <c r="E12" s="41">
        <f>SUM(E7:E11)</f>
        <v>346667</v>
      </c>
      <c r="F12" s="92">
        <f>SUM(F7:F11)</f>
        <v>73333</v>
      </c>
      <c r="G12" s="93"/>
      <c r="H12" s="15">
        <f t="shared" si="0"/>
        <v>4859230</v>
      </c>
      <c r="I12" s="41">
        <f aca="true" t="shared" si="1" ref="I12:P12">SUM(I7:I11)</f>
        <v>187460</v>
      </c>
      <c r="J12" s="41">
        <f t="shared" si="1"/>
        <v>111010</v>
      </c>
      <c r="K12" s="41">
        <f t="shared" si="1"/>
        <v>7250</v>
      </c>
      <c r="L12" s="41">
        <f t="shared" si="1"/>
        <v>9400</v>
      </c>
      <c r="M12" s="41">
        <f t="shared" si="1"/>
        <v>0</v>
      </c>
      <c r="N12" s="42">
        <f t="shared" si="1"/>
        <v>0</v>
      </c>
      <c r="O12" s="43">
        <f t="shared" si="1"/>
        <v>315120</v>
      </c>
      <c r="P12" s="41">
        <f t="shared" si="1"/>
        <v>4544110</v>
      </c>
      <c r="Q12" s="44"/>
    </row>
    <row r="13" spans="1:17" ht="3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5"/>
      <c r="P13" s="3"/>
      <c r="Q13" s="3"/>
    </row>
    <row r="14" ht="13.5" hidden="1"/>
    <row r="15" ht="13.5" hidden="1"/>
    <row r="16" spans="1:16" ht="21.75" customHeight="1" hidden="1">
      <c r="A16" s="70" t="s">
        <v>20</v>
      </c>
      <c r="B16" s="47"/>
      <c r="C16" s="48"/>
      <c r="I16" s="3"/>
      <c r="J16" s="3"/>
      <c r="K16" s="3"/>
      <c r="L16" s="3"/>
      <c r="M16" s="3"/>
      <c r="N16" s="3"/>
      <c r="O16" s="35"/>
      <c r="P16" s="3"/>
    </row>
    <row r="17" spans="1:16" ht="21.75" customHeight="1" hidden="1">
      <c r="A17" s="7" t="s">
        <v>5</v>
      </c>
      <c r="B17" s="7" t="s">
        <v>6</v>
      </c>
      <c r="C17" s="61" t="s">
        <v>21</v>
      </c>
      <c r="D17" s="61"/>
      <c r="E17" s="62" t="s">
        <v>22</v>
      </c>
      <c r="F17" s="62"/>
      <c r="G17" s="62"/>
      <c r="H17" s="62"/>
      <c r="I17" s="62" t="s">
        <v>10</v>
      </c>
      <c r="J17" s="62"/>
      <c r="K17" s="8" t="s">
        <v>23</v>
      </c>
      <c r="L17" s="62" t="s">
        <v>18</v>
      </c>
      <c r="M17" s="62"/>
      <c r="N17" s="7" t="s">
        <v>24</v>
      </c>
      <c r="O17" s="36" t="s">
        <v>4</v>
      </c>
      <c r="P17" s="3"/>
    </row>
    <row r="18" spans="1:16" ht="21.75" customHeight="1" hidden="1">
      <c r="A18" s="1">
        <v>1</v>
      </c>
      <c r="B18" s="9"/>
      <c r="C18" s="10"/>
      <c r="D18" s="10"/>
      <c r="E18" s="87"/>
      <c r="F18" s="88"/>
      <c r="G18" s="88"/>
      <c r="H18" s="89"/>
      <c r="I18" s="72"/>
      <c r="J18" s="72"/>
      <c r="K18" s="2">
        <f>I18*0.45%</f>
        <v>0</v>
      </c>
      <c r="L18" s="72">
        <f>I18-K18</f>
        <v>0</v>
      </c>
      <c r="M18" s="72"/>
      <c r="N18" s="1"/>
      <c r="O18" s="34"/>
      <c r="P18" s="3"/>
    </row>
    <row r="19" spans="1:16" ht="21.75" customHeight="1" hidden="1">
      <c r="A19" s="1">
        <v>2</v>
      </c>
      <c r="B19" s="11"/>
      <c r="C19" s="10"/>
      <c r="D19" s="10"/>
      <c r="E19" s="87"/>
      <c r="F19" s="88"/>
      <c r="G19" s="88"/>
      <c r="H19" s="89"/>
      <c r="I19" s="72"/>
      <c r="J19" s="72"/>
      <c r="K19" s="2">
        <f aca="true" t="shared" si="2" ref="K19:K27">I19*0.45%</f>
        <v>0</v>
      </c>
      <c r="L19" s="72">
        <f aca="true" t="shared" si="3" ref="L19:L27">I19-K19</f>
        <v>0</v>
      </c>
      <c r="M19" s="72"/>
      <c r="N19" s="1"/>
      <c r="O19" s="34"/>
      <c r="P19" s="3"/>
    </row>
    <row r="20" spans="1:16" ht="21.75" customHeight="1" hidden="1">
      <c r="A20" s="1">
        <v>3</v>
      </c>
      <c r="B20" s="9"/>
      <c r="C20" s="23"/>
      <c r="E20" s="71"/>
      <c r="F20" s="71"/>
      <c r="G20" s="71"/>
      <c r="H20" s="71"/>
      <c r="I20" s="72"/>
      <c r="J20" s="72"/>
      <c r="K20" s="2">
        <f t="shared" si="2"/>
        <v>0</v>
      </c>
      <c r="L20" s="72">
        <f t="shared" si="3"/>
        <v>0</v>
      </c>
      <c r="M20" s="72"/>
      <c r="N20" s="1"/>
      <c r="O20" s="34"/>
      <c r="P20" s="3"/>
    </row>
    <row r="21" spans="1:16" ht="21.75" customHeight="1" hidden="1">
      <c r="A21" s="1">
        <v>4</v>
      </c>
      <c r="B21" s="9"/>
      <c r="C21" s="10"/>
      <c r="D21" s="10"/>
      <c r="E21" s="74"/>
      <c r="F21" s="75"/>
      <c r="G21" s="75"/>
      <c r="H21" s="76"/>
      <c r="I21" s="72"/>
      <c r="J21" s="72"/>
      <c r="K21" s="2">
        <f t="shared" si="2"/>
        <v>0</v>
      </c>
      <c r="L21" s="72">
        <f t="shared" si="3"/>
        <v>0</v>
      </c>
      <c r="M21" s="72"/>
      <c r="N21" s="1"/>
      <c r="O21" s="34"/>
      <c r="P21" s="3"/>
    </row>
    <row r="22" spans="1:16" ht="21.75" customHeight="1" hidden="1">
      <c r="A22" s="1">
        <v>5</v>
      </c>
      <c r="B22" s="9"/>
      <c r="C22" s="10"/>
      <c r="D22" s="10"/>
      <c r="E22" s="74"/>
      <c r="F22" s="75"/>
      <c r="G22" s="75"/>
      <c r="H22" s="76"/>
      <c r="I22" s="72"/>
      <c r="J22" s="72"/>
      <c r="K22" s="2">
        <f t="shared" si="2"/>
        <v>0</v>
      </c>
      <c r="L22" s="72">
        <f t="shared" si="3"/>
        <v>0</v>
      </c>
      <c r="M22" s="72"/>
      <c r="N22" s="1"/>
      <c r="O22" s="34"/>
      <c r="P22" s="3"/>
    </row>
    <row r="23" spans="1:16" ht="21.75" customHeight="1" hidden="1">
      <c r="A23" s="1">
        <v>6</v>
      </c>
      <c r="B23" s="9"/>
      <c r="C23" s="10"/>
      <c r="D23" s="10"/>
      <c r="E23" s="74"/>
      <c r="F23" s="75"/>
      <c r="G23" s="75"/>
      <c r="H23" s="76"/>
      <c r="I23" s="72"/>
      <c r="J23" s="72"/>
      <c r="K23" s="2">
        <f t="shared" si="2"/>
        <v>0</v>
      </c>
      <c r="L23" s="72">
        <f t="shared" si="3"/>
        <v>0</v>
      </c>
      <c r="M23" s="72"/>
      <c r="N23" s="1"/>
      <c r="O23" s="34"/>
      <c r="P23" s="3"/>
    </row>
    <row r="24" spans="1:16" ht="21.75" customHeight="1" hidden="1">
      <c r="A24" s="1">
        <v>7</v>
      </c>
      <c r="B24" s="9"/>
      <c r="C24" s="13"/>
      <c r="D24" s="10"/>
      <c r="E24" s="74"/>
      <c r="F24" s="75"/>
      <c r="G24" s="75"/>
      <c r="H24" s="76"/>
      <c r="I24" s="72"/>
      <c r="J24" s="72"/>
      <c r="K24" s="2">
        <f t="shared" si="2"/>
        <v>0</v>
      </c>
      <c r="L24" s="72">
        <f t="shared" si="3"/>
        <v>0</v>
      </c>
      <c r="M24" s="72"/>
      <c r="N24" s="1"/>
      <c r="O24" s="34"/>
      <c r="P24" s="3"/>
    </row>
    <row r="25" spans="1:16" ht="21.75" customHeight="1" hidden="1">
      <c r="A25" s="1">
        <v>8</v>
      </c>
      <c r="B25" s="9"/>
      <c r="C25" s="10"/>
      <c r="D25" s="10"/>
      <c r="E25" s="74"/>
      <c r="F25" s="75"/>
      <c r="G25" s="75"/>
      <c r="H25" s="76"/>
      <c r="I25" s="72"/>
      <c r="J25" s="72"/>
      <c r="K25" s="2">
        <f t="shared" si="2"/>
        <v>0</v>
      </c>
      <c r="L25" s="72">
        <f t="shared" si="3"/>
        <v>0</v>
      </c>
      <c r="M25" s="72"/>
      <c r="N25" s="1"/>
      <c r="O25" s="34"/>
      <c r="P25" s="3"/>
    </row>
    <row r="26" spans="1:16" ht="21.75" customHeight="1" hidden="1">
      <c r="A26" s="1">
        <v>9</v>
      </c>
      <c r="B26" s="9"/>
      <c r="C26" s="10"/>
      <c r="D26" s="13"/>
      <c r="E26" s="74"/>
      <c r="F26" s="75"/>
      <c r="G26" s="75"/>
      <c r="H26" s="76"/>
      <c r="I26" s="72"/>
      <c r="J26" s="72"/>
      <c r="K26" s="2">
        <f t="shared" si="2"/>
        <v>0</v>
      </c>
      <c r="L26" s="72">
        <f t="shared" si="3"/>
        <v>0</v>
      </c>
      <c r="M26" s="72"/>
      <c r="N26" s="1"/>
      <c r="O26" s="34"/>
      <c r="P26" s="3"/>
    </row>
    <row r="27" spans="1:16" ht="21.75" customHeight="1" hidden="1">
      <c r="A27" s="1">
        <v>10</v>
      </c>
      <c r="B27" s="9"/>
      <c r="C27" s="10"/>
      <c r="D27" s="10"/>
      <c r="E27" s="71"/>
      <c r="F27" s="71"/>
      <c r="G27" s="71"/>
      <c r="H27" s="71"/>
      <c r="I27" s="72"/>
      <c r="J27" s="72"/>
      <c r="K27" s="2">
        <f t="shared" si="2"/>
        <v>0</v>
      </c>
      <c r="L27" s="72">
        <f t="shared" si="3"/>
        <v>0</v>
      </c>
      <c r="M27" s="72"/>
      <c r="N27" s="1"/>
      <c r="O27" s="34"/>
      <c r="P27" s="3"/>
    </row>
    <row r="28" spans="1:16" ht="21.75" customHeight="1" hidden="1">
      <c r="A28" s="86"/>
      <c r="B28" s="86"/>
      <c r="C28" s="14"/>
      <c r="D28" s="14"/>
      <c r="E28" s="57"/>
      <c r="F28" s="58"/>
      <c r="G28" s="58"/>
      <c r="H28" s="59"/>
      <c r="I28" s="60">
        <f>SUM(I18:I27)</f>
        <v>0</v>
      </c>
      <c r="J28" s="60"/>
      <c r="K28" s="15">
        <f>SUM(K18:K27)</f>
        <v>0</v>
      </c>
      <c r="L28" s="60">
        <f>SUM(L18:L27)</f>
        <v>0</v>
      </c>
      <c r="M28" s="60"/>
      <c r="N28" s="16"/>
      <c r="O28" s="37"/>
      <c r="P28" s="3"/>
    </row>
    <row r="29" spans="1:16" ht="21.75" customHeight="1" thickBot="1">
      <c r="A29" s="57" t="s">
        <v>25</v>
      </c>
      <c r="B29" s="58"/>
      <c r="C29" s="59"/>
      <c r="D29" s="18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5"/>
      <c r="P29" s="3"/>
    </row>
    <row r="30" spans="1:16" ht="21.75" customHeight="1" thickBot="1">
      <c r="A30" s="19" t="s">
        <v>5</v>
      </c>
      <c r="B30" s="20" t="s">
        <v>6</v>
      </c>
      <c r="C30" s="84" t="s">
        <v>21</v>
      </c>
      <c r="D30" s="84"/>
      <c r="E30" s="85" t="s">
        <v>22</v>
      </c>
      <c r="F30" s="85"/>
      <c r="G30" s="85"/>
      <c r="H30" s="85"/>
      <c r="I30" s="79" t="s">
        <v>10</v>
      </c>
      <c r="J30" s="80"/>
      <c r="K30" s="20" t="s">
        <v>15</v>
      </c>
      <c r="L30" s="21" t="s">
        <v>16</v>
      </c>
      <c r="M30" s="79" t="s">
        <v>18</v>
      </c>
      <c r="N30" s="80"/>
      <c r="O30" s="38" t="s">
        <v>24</v>
      </c>
      <c r="P30" s="22" t="s">
        <v>4</v>
      </c>
    </row>
    <row r="31" spans="1:16" ht="21.75" customHeight="1">
      <c r="A31" s="1">
        <v>1</v>
      </c>
      <c r="B31" s="45"/>
      <c r="C31" s="10"/>
      <c r="D31" s="10"/>
      <c r="E31" s="81"/>
      <c r="F31" s="82"/>
      <c r="G31" s="82"/>
      <c r="H31" s="83"/>
      <c r="I31" s="72"/>
      <c r="J31" s="72"/>
      <c r="K31" s="2">
        <f>ROUNDDOWN((I31*3%),-1)</f>
        <v>0</v>
      </c>
      <c r="L31" s="2">
        <f>ROUNDDOWN((K31*10%),-1)</f>
        <v>0</v>
      </c>
      <c r="M31" s="72">
        <f>I31-K31-L31</f>
        <v>0</v>
      </c>
      <c r="N31" s="72"/>
      <c r="O31" s="39" t="s">
        <v>27</v>
      </c>
      <c r="P31" s="9"/>
    </row>
    <row r="32" spans="1:16" ht="21.75" customHeight="1">
      <c r="A32" s="1">
        <v>2</v>
      </c>
      <c r="B32" s="9"/>
      <c r="C32" s="13"/>
      <c r="D32" s="10"/>
      <c r="E32" s="74"/>
      <c r="F32" s="75"/>
      <c r="G32" s="75"/>
      <c r="H32" s="76"/>
      <c r="I32" s="77"/>
      <c r="J32" s="78"/>
      <c r="K32" s="2">
        <f>ROUNDDOWN((I32*3%),-1)</f>
        <v>0</v>
      </c>
      <c r="L32" s="2">
        <f>ROUNDDOWN((K32*10%),-1)</f>
        <v>0</v>
      </c>
      <c r="M32" s="72">
        <f>I32-K32-L32</f>
        <v>0</v>
      </c>
      <c r="N32" s="72"/>
      <c r="O32" s="39" t="s">
        <v>27</v>
      </c>
      <c r="P32" s="9"/>
    </row>
    <row r="33" spans="1:16" ht="21.75" customHeight="1">
      <c r="A33" s="1">
        <v>3</v>
      </c>
      <c r="B33" s="9"/>
      <c r="C33" s="13"/>
      <c r="D33" s="10"/>
      <c r="E33" s="74"/>
      <c r="F33" s="75"/>
      <c r="G33" s="75"/>
      <c r="H33" s="76"/>
      <c r="I33" s="77"/>
      <c r="J33" s="78"/>
      <c r="K33" s="2">
        <f>ROUNDDOWN((I33*3%),-1)</f>
        <v>0</v>
      </c>
      <c r="L33" s="2">
        <f>ROUNDDOWN((K33*10%),-1)</f>
        <v>0</v>
      </c>
      <c r="M33" s="72">
        <f>I33-K33-L33</f>
        <v>0</v>
      </c>
      <c r="N33" s="72"/>
      <c r="O33" s="39" t="s">
        <v>27</v>
      </c>
      <c r="P33" s="9"/>
    </row>
    <row r="34" spans="1:16" ht="21.75" customHeight="1">
      <c r="A34" s="1">
        <v>4</v>
      </c>
      <c r="B34" s="9"/>
      <c r="C34" s="23"/>
      <c r="D34" s="12"/>
      <c r="E34" s="71"/>
      <c r="F34" s="71"/>
      <c r="G34" s="71"/>
      <c r="H34" s="71"/>
      <c r="I34" s="72"/>
      <c r="J34" s="72"/>
      <c r="K34" s="2">
        <f>ROUNDDOWN((I34*3%),-1)</f>
        <v>0</v>
      </c>
      <c r="L34" s="2">
        <f>ROUNDDOWN((K34*10%),-1)</f>
        <v>0</v>
      </c>
      <c r="M34" s="72">
        <f>I34-K34-L34</f>
        <v>0</v>
      </c>
      <c r="N34" s="72"/>
      <c r="O34" s="39" t="s">
        <v>27</v>
      </c>
      <c r="P34" s="9"/>
    </row>
    <row r="35" spans="1:16" ht="21.75" customHeight="1">
      <c r="A35" s="1">
        <v>5</v>
      </c>
      <c r="B35" s="45"/>
      <c r="C35" s="23"/>
      <c r="D35" s="12"/>
      <c r="E35" s="73"/>
      <c r="F35" s="73"/>
      <c r="G35" s="73"/>
      <c r="H35" s="73"/>
      <c r="I35" s="72"/>
      <c r="J35" s="72"/>
      <c r="K35" s="2">
        <f>ROUNDDOWN((I35*3%),-1)</f>
        <v>0</v>
      </c>
      <c r="L35" s="2">
        <f>ROUNDDOWN((K35*10%),-1)</f>
        <v>0</v>
      </c>
      <c r="M35" s="72">
        <f>I35-K35-L35</f>
        <v>0</v>
      </c>
      <c r="N35" s="72"/>
      <c r="O35" s="39" t="s">
        <v>27</v>
      </c>
      <c r="P35" s="9"/>
    </row>
    <row r="36" spans="1:16" ht="21.75" customHeight="1">
      <c r="A36" s="16" t="s">
        <v>28</v>
      </c>
      <c r="B36" s="17"/>
      <c r="C36" s="14"/>
      <c r="D36" s="14"/>
      <c r="E36" s="65"/>
      <c r="F36" s="66"/>
      <c r="G36" s="66"/>
      <c r="H36" s="67"/>
      <c r="I36" s="68">
        <f>SUM(I31:I35)</f>
        <v>0</v>
      </c>
      <c r="J36" s="69"/>
      <c r="K36" s="15">
        <f>SUM(K31:K35)</f>
        <v>0</v>
      </c>
      <c r="L36" s="15">
        <f>SUM(L31:L35)</f>
        <v>0</v>
      </c>
      <c r="M36" s="68">
        <f>SUM(M31:M35)</f>
        <v>0</v>
      </c>
      <c r="N36" s="69"/>
      <c r="O36" s="40"/>
      <c r="P36" s="17"/>
    </row>
    <row r="39" spans="1:16" ht="21.75" customHeight="1">
      <c r="A39" s="70" t="s">
        <v>20</v>
      </c>
      <c r="B39" s="47"/>
      <c r="C39" s="48"/>
      <c r="I39" s="3"/>
      <c r="J39" s="3"/>
      <c r="K39" s="3"/>
      <c r="L39" s="3"/>
      <c r="M39" s="3"/>
      <c r="N39" s="3"/>
      <c r="O39" s="35"/>
      <c r="P39" s="3"/>
    </row>
    <row r="40" spans="1:14" ht="24.75" customHeight="1">
      <c r="A40" s="7" t="s">
        <v>5</v>
      </c>
      <c r="B40" s="7" t="s">
        <v>6</v>
      </c>
      <c r="C40" s="61" t="s">
        <v>21</v>
      </c>
      <c r="D40" s="61"/>
      <c r="E40" s="62" t="s">
        <v>22</v>
      </c>
      <c r="F40" s="62"/>
      <c r="G40" s="62"/>
      <c r="H40" s="62"/>
      <c r="I40" s="62" t="s">
        <v>10</v>
      </c>
      <c r="J40" s="62"/>
      <c r="K40" s="7" t="s">
        <v>23</v>
      </c>
      <c r="L40" s="7" t="s">
        <v>18</v>
      </c>
      <c r="M40" s="63" t="s">
        <v>29</v>
      </c>
      <c r="N40" s="64"/>
    </row>
    <row r="41" spans="1:14" ht="21" customHeight="1">
      <c r="A41" s="1">
        <v>1</v>
      </c>
      <c r="B41" s="46" t="s">
        <v>33</v>
      </c>
      <c r="C41" s="46" t="s">
        <v>35</v>
      </c>
      <c r="D41" s="46" t="s">
        <v>35</v>
      </c>
      <c r="E41" s="49" t="s">
        <v>34</v>
      </c>
      <c r="F41" s="50"/>
      <c r="G41" s="50"/>
      <c r="H41" s="51"/>
      <c r="I41" s="52">
        <v>550000</v>
      </c>
      <c r="J41" s="52"/>
      <c r="K41" s="27">
        <f>ROUNDDOWN((I41*0.45%),-1)</f>
        <v>2470</v>
      </c>
      <c r="L41" s="29">
        <f>I41-K41</f>
        <v>547530</v>
      </c>
      <c r="M41" s="53"/>
      <c r="N41" s="54"/>
    </row>
    <row r="42" spans="1:14" ht="21" customHeight="1">
      <c r="A42" s="1">
        <v>2</v>
      </c>
      <c r="B42" s="11"/>
      <c r="C42" s="12"/>
      <c r="D42" s="12"/>
      <c r="E42" s="49"/>
      <c r="F42" s="50"/>
      <c r="G42" s="50"/>
      <c r="H42" s="51"/>
      <c r="I42" s="52"/>
      <c r="J42" s="52"/>
      <c r="K42" s="27">
        <f>ROUNDDOWN((I42*0.45%),-1)</f>
        <v>0</v>
      </c>
      <c r="L42" s="29">
        <f>I42-K42</f>
        <v>0</v>
      </c>
      <c r="M42" s="53"/>
      <c r="N42" s="54"/>
    </row>
    <row r="43" spans="1:14" ht="21" customHeight="1">
      <c r="A43" s="1">
        <v>3</v>
      </c>
      <c r="B43" s="11"/>
      <c r="C43" s="12"/>
      <c r="D43" s="12"/>
      <c r="E43" s="49"/>
      <c r="F43" s="50"/>
      <c r="G43" s="50"/>
      <c r="H43" s="51"/>
      <c r="I43" s="52"/>
      <c r="J43" s="52"/>
      <c r="K43" s="27">
        <f>ROUNDDOWN((I43*0.45%),-1)</f>
        <v>0</v>
      </c>
      <c r="L43" s="29">
        <f>I43-K43</f>
        <v>0</v>
      </c>
      <c r="M43" s="53"/>
      <c r="N43" s="54"/>
    </row>
    <row r="44" spans="1:14" ht="21" customHeight="1">
      <c r="A44" s="1">
        <v>4</v>
      </c>
      <c r="B44" s="11"/>
      <c r="C44" s="12"/>
      <c r="D44" s="12"/>
      <c r="E44" s="49"/>
      <c r="F44" s="50"/>
      <c r="G44" s="50"/>
      <c r="H44" s="51"/>
      <c r="I44" s="52"/>
      <c r="J44" s="52"/>
      <c r="K44" s="27">
        <f>ROUNDDOWN((I44*0.45%),-1)</f>
        <v>0</v>
      </c>
      <c r="L44" s="29">
        <f>I44-K44</f>
        <v>0</v>
      </c>
      <c r="M44" s="53"/>
      <c r="N44" s="54"/>
    </row>
    <row r="45" spans="1:14" ht="21" customHeight="1">
      <c r="A45" s="1">
        <v>5</v>
      </c>
      <c r="B45" s="11"/>
      <c r="C45" s="12"/>
      <c r="D45" s="12"/>
      <c r="E45" s="49"/>
      <c r="F45" s="50"/>
      <c r="G45" s="50"/>
      <c r="H45" s="51"/>
      <c r="I45" s="52"/>
      <c r="J45" s="52"/>
      <c r="K45" s="27">
        <f>ROUNDDOWN((I45*0.45%),-1)</f>
        <v>0</v>
      </c>
      <c r="L45" s="29">
        <f>I45-K45</f>
        <v>0</v>
      </c>
      <c r="M45" s="53"/>
      <c r="N45" s="54"/>
    </row>
    <row r="46" spans="1:14" ht="21" customHeight="1">
      <c r="A46" s="55"/>
      <c r="B46" s="56"/>
      <c r="C46" s="14"/>
      <c r="D46" s="14"/>
      <c r="E46" s="57"/>
      <c r="F46" s="58"/>
      <c r="G46" s="58"/>
      <c r="H46" s="59"/>
      <c r="I46" s="60">
        <f>SUM(I41:I45)</f>
        <v>550000</v>
      </c>
      <c r="J46" s="60"/>
      <c r="K46" s="28">
        <f>SUM(K41:K45)</f>
        <v>2470</v>
      </c>
      <c r="L46" s="30">
        <f>SUM(L41:L45)</f>
        <v>547530</v>
      </c>
      <c r="M46" s="57"/>
      <c r="N46" s="59"/>
    </row>
    <row r="47" spans="1:16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5"/>
      <c r="P47" s="3"/>
    </row>
  </sheetData>
  <sheetProtection/>
  <mergeCells count="100">
    <mergeCell ref="E45:H45"/>
    <mergeCell ref="I45:J45"/>
    <mergeCell ref="M45:N45"/>
    <mergeCell ref="A46:B46"/>
    <mergeCell ref="E46:H46"/>
    <mergeCell ref="I46:J46"/>
    <mergeCell ref="M46:N46"/>
    <mergeCell ref="E43:H43"/>
    <mergeCell ref="I43:J43"/>
    <mergeCell ref="M43:N43"/>
    <mergeCell ref="E44:H44"/>
    <mergeCell ref="I44:J44"/>
    <mergeCell ref="M44:N44"/>
    <mergeCell ref="E41:H41"/>
    <mergeCell ref="I41:J41"/>
    <mergeCell ref="M41:N41"/>
    <mergeCell ref="E42:H42"/>
    <mergeCell ref="I42:J42"/>
    <mergeCell ref="M42:N42"/>
    <mergeCell ref="E36:H36"/>
    <mergeCell ref="I36:J36"/>
    <mergeCell ref="M36:N36"/>
    <mergeCell ref="A39:C39"/>
    <mergeCell ref="C40:D40"/>
    <mergeCell ref="E40:H40"/>
    <mergeCell ref="I40:J40"/>
    <mergeCell ref="M40:N40"/>
    <mergeCell ref="E34:H34"/>
    <mergeCell ref="I34:J34"/>
    <mergeCell ref="M34:N34"/>
    <mergeCell ref="E35:H35"/>
    <mergeCell ref="I35:J35"/>
    <mergeCell ref="M35:N35"/>
    <mergeCell ref="E32:H32"/>
    <mergeCell ref="I32:J32"/>
    <mergeCell ref="M32:N32"/>
    <mergeCell ref="E33:H33"/>
    <mergeCell ref="I33:J33"/>
    <mergeCell ref="M33:N33"/>
    <mergeCell ref="A29:C29"/>
    <mergeCell ref="C30:D30"/>
    <mergeCell ref="E30:H30"/>
    <mergeCell ref="I30:J30"/>
    <mergeCell ref="M30:N30"/>
    <mergeCell ref="E31:H31"/>
    <mergeCell ref="I31:J31"/>
    <mergeCell ref="M31:N31"/>
    <mergeCell ref="E27:H27"/>
    <mergeCell ref="I27:J27"/>
    <mergeCell ref="L27:M27"/>
    <mergeCell ref="A28:B28"/>
    <mergeCell ref="E28:H28"/>
    <mergeCell ref="I28:J28"/>
    <mergeCell ref="L28:M28"/>
    <mergeCell ref="E25:H25"/>
    <mergeCell ref="I25:J25"/>
    <mergeCell ref="L25:M25"/>
    <mergeCell ref="E26:H26"/>
    <mergeCell ref="I26:J26"/>
    <mergeCell ref="L26:M26"/>
    <mergeCell ref="E23:H23"/>
    <mergeCell ref="I23:J23"/>
    <mergeCell ref="L23:M23"/>
    <mergeCell ref="E24:H24"/>
    <mergeCell ref="I24:J24"/>
    <mergeCell ref="L24:M24"/>
    <mergeCell ref="E21:H21"/>
    <mergeCell ref="I21:J21"/>
    <mergeCell ref="L21:M21"/>
    <mergeCell ref="E22:H22"/>
    <mergeCell ref="I22:J22"/>
    <mergeCell ref="L22:M22"/>
    <mergeCell ref="E19:H19"/>
    <mergeCell ref="I19:J19"/>
    <mergeCell ref="L19:M19"/>
    <mergeCell ref="E20:H20"/>
    <mergeCell ref="I20:J20"/>
    <mergeCell ref="L20:M20"/>
    <mergeCell ref="A16:C16"/>
    <mergeCell ref="C17:D17"/>
    <mergeCell ref="E17:H17"/>
    <mergeCell ref="I17:J17"/>
    <mergeCell ref="L17:M17"/>
    <mergeCell ref="E18:H18"/>
    <mergeCell ref="I18:J18"/>
    <mergeCell ref="L18:M18"/>
    <mergeCell ref="F11:G11"/>
    <mergeCell ref="A12:B12"/>
    <mergeCell ref="F12:G12"/>
    <mergeCell ref="A4:B4"/>
    <mergeCell ref="A5:B5"/>
    <mergeCell ref="C5:H5"/>
    <mergeCell ref="F7:G7"/>
    <mergeCell ref="F8:G8"/>
    <mergeCell ref="F9:G9"/>
    <mergeCell ref="F10:G10"/>
    <mergeCell ref="I5:N5"/>
    <mergeCell ref="O5:P5"/>
    <mergeCell ref="Q5:Q6"/>
    <mergeCell ref="F6:G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A4">
      <selection activeCell="D41" sqref="D41"/>
    </sheetView>
  </sheetViews>
  <sheetFormatPr defaultColWidth="8.88671875" defaultRowHeight="13.5"/>
  <cols>
    <col min="1" max="1" width="6.10546875" style="0" customWidth="1"/>
    <col min="2" max="2" width="9.88671875" style="0" customWidth="1"/>
    <col min="3" max="3" width="12.88671875" style="0" customWidth="1"/>
    <col min="4" max="4" width="13.77734375" style="0" customWidth="1"/>
    <col min="5" max="5" width="12.10546875" style="0" customWidth="1"/>
    <col min="6" max="6" width="10.10546875" style="0" customWidth="1"/>
    <col min="7" max="7" width="6.4453125" style="0" customWidth="1"/>
    <col min="8" max="8" width="13.3359375" style="0" customWidth="1"/>
    <col min="9" max="9" width="10.6640625" style="0" customWidth="1"/>
    <col min="10" max="10" width="10.99609375" style="0" customWidth="1"/>
    <col min="11" max="11" width="13.99609375" style="0" bestFit="1" customWidth="1"/>
    <col min="12" max="12" width="11.5546875" style="0" customWidth="1"/>
    <col min="13" max="13" width="10.5546875" style="0" customWidth="1"/>
    <col min="14" max="14" width="9.6640625" style="0" customWidth="1"/>
    <col min="15" max="15" width="9.99609375" style="32" customWidth="1"/>
    <col min="16" max="16" width="13.21484375" style="0" customWidth="1"/>
    <col min="17" max="17" width="4.88671875" style="0" customWidth="1"/>
  </cols>
  <sheetData>
    <row r="2" ht="13.5">
      <c r="O2" s="31"/>
    </row>
    <row r="3" ht="13.5"/>
    <row r="4" spans="1:2" ht="21.75" customHeight="1" thickBot="1">
      <c r="A4" s="102" t="s">
        <v>0</v>
      </c>
      <c r="B4" s="103"/>
    </row>
    <row r="5" spans="1:17" ht="21.75" customHeight="1" thickBot="1">
      <c r="A5" s="104" t="s">
        <v>1</v>
      </c>
      <c r="B5" s="105"/>
      <c r="C5" s="96" t="s">
        <v>2</v>
      </c>
      <c r="D5" s="97"/>
      <c r="E5" s="97"/>
      <c r="F5" s="97"/>
      <c r="G5" s="97"/>
      <c r="H5" s="97"/>
      <c r="I5" s="96" t="s">
        <v>3</v>
      </c>
      <c r="J5" s="97"/>
      <c r="K5" s="97"/>
      <c r="L5" s="97"/>
      <c r="M5" s="97"/>
      <c r="N5" s="97"/>
      <c r="O5" s="96"/>
      <c r="P5" s="97"/>
      <c r="Q5" s="98" t="s">
        <v>4</v>
      </c>
    </row>
    <row r="6" spans="1:17" ht="21.75" customHeight="1" thickBo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100" t="s">
        <v>32</v>
      </c>
      <c r="G6" s="101"/>
      <c r="H6" s="6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O6" s="33" t="s">
        <v>17</v>
      </c>
      <c r="P6" s="5" t="s">
        <v>18</v>
      </c>
      <c r="Q6" s="99"/>
    </row>
    <row r="7" spans="1:17" ht="21.75" customHeight="1" thickBot="1">
      <c r="A7" s="1">
        <v>1</v>
      </c>
      <c r="B7" s="1" t="s">
        <v>30</v>
      </c>
      <c r="C7" s="2">
        <v>2469230</v>
      </c>
      <c r="D7" s="2">
        <v>100000</v>
      </c>
      <c r="E7" s="2">
        <v>200000</v>
      </c>
      <c r="F7" s="94"/>
      <c r="G7" s="95"/>
      <c r="H7" s="2">
        <f aca="true" t="shared" si="0" ref="H7:H12">SUM(C7:G7)</f>
        <v>2769230</v>
      </c>
      <c r="I7" s="2">
        <f>ROUNDDOWN((C7*4.5%),-1)</f>
        <v>111110</v>
      </c>
      <c r="J7" s="2">
        <f>ROUNDDOWN((C7*2.665%),-1)</f>
        <v>65800</v>
      </c>
      <c r="K7" s="2">
        <f>ROUNDDOWN((J7*6.55%),-1)</f>
        <v>4300</v>
      </c>
      <c r="L7" s="2">
        <v>0</v>
      </c>
      <c r="M7" s="2"/>
      <c r="N7" s="2"/>
      <c r="O7" s="34">
        <f>SUM(I7:N7)</f>
        <v>181210</v>
      </c>
      <c r="P7" s="2">
        <f>H7-O7</f>
        <v>2588020</v>
      </c>
      <c r="Q7" s="24"/>
    </row>
    <row r="8" spans="1:17" ht="21.75" customHeight="1" thickBot="1">
      <c r="A8" s="1">
        <v>2</v>
      </c>
      <c r="B8" s="1" t="s">
        <v>31</v>
      </c>
      <c r="C8" s="2">
        <v>950000</v>
      </c>
      <c r="D8" s="2">
        <v>100000</v>
      </c>
      <c r="E8" s="2">
        <v>200000</v>
      </c>
      <c r="F8" s="106">
        <v>100000</v>
      </c>
      <c r="G8" s="107"/>
      <c r="H8" s="2">
        <f t="shared" si="0"/>
        <v>1350000</v>
      </c>
      <c r="I8" s="2">
        <f>ROUNDDOWN((C8*4.5%),-1)</f>
        <v>42750</v>
      </c>
      <c r="J8" s="2">
        <f>ROUNDDOWN((C8*2.665%),-1)</f>
        <v>25310</v>
      </c>
      <c r="K8" s="2">
        <f>ROUNDDOWN((J8*6.55%),-1)</f>
        <v>1650</v>
      </c>
      <c r="L8" s="2">
        <f>ROUNDDOWN((H8*0.45%),-1)</f>
        <v>6070</v>
      </c>
      <c r="M8" s="2"/>
      <c r="N8" s="2"/>
      <c r="O8" s="34">
        <f>SUM(I8:N8)</f>
        <v>75780</v>
      </c>
      <c r="P8" s="2">
        <f>H8-O8</f>
        <v>1274220</v>
      </c>
      <c r="Q8" s="25"/>
    </row>
    <row r="9" spans="1:17" ht="21.75" customHeight="1" thickBot="1">
      <c r="A9" s="1">
        <v>3</v>
      </c>
      <c r="B9" s="1"/>
      <c r="C9" s="2"/>
      <c r="D9" s="2"/>
      <c r="E9" s="2"/>
      <c r="F9" s="94"/>
      <c r="G9" s="95"/>
      <c r="H9" s="2">
        <f t="shared" si="0"/>
        <v>0</v>
      </c>
      <c r="I9" s="2">
        <f>ROUNDDOWN((C9*4.5%),-1)</f>
        <v>0</v>
      </c>
      <c r="J9" s="2">
        <f>ROUNDDOWN((C9*2.665%),-1)</f>
        <v>0</v>
      </c>
      <c r="K9" s="2">
        <f>ROUNDDOWN((J9*6.55%),-1)</f>
        <v>0</v>
      </c>
      <c r="L9" s="2">
        <f>ROUNDDOWN((H9*0.45%),-1)</f>
        <v>0</v>
      </c>
      <c r="M9" s="2"/>
      <c r="N9" s="2"/>
      <c r="O9" s="34">
        <f>SUM(I9:N9)</f>
        <v>0</v>
      </c>
      <c r="P9" s="2">
        <f>H9-O9</f>
        <v>0</v>
      </c>
      <c r="Q9" s="25"/>
    </row>
    <row r="10" spans="1:17" ht="21.75" customHeight="1" thickBot="1">
      <c r="A10" s="1">
        <v>4</v>
      </c>
      <c r="B10" s="1"/>
      <c r="C10" s="2"/>
      <c r="D10" s="2"/>
      <c r="E10" s="2"/>
      <c r="F10" s="94"/>
      <c r="G10" s="95"/>
      <c r="H10" s="2">
        <f t="shared" si="0"/>
        <v>0</v>
      </c>
      <c r="I10" s="2">
        <f>ROUNDDOWN((C10*4.5%),-1)</f>
        <v>0</v>
      </c>
      <c r="J10" s="2">
        <f>ROUNDDOWN((C10*2.665%),-1)</f>
        <v>0</v>
      </c>
      <c r="K10" s="2">
        <f>ROUNDDOWN((J10*6.55%),-1)</f>
        <v>0</v>
      </c>
      <c r="L10" s="2">
        <f>ROUNDDOWN((H10*0.45%),-1)</f>
        <v>0</v>
      </c>
      <c r="M10" s="2"/>
      <c r="N10" s="2"/>
      <c r="O10" s="34">
        <f>SUM(I10:N10)</f>
        <v>0</v>
      </c>
      <c r="P10" s="2">
        <f>H10-O10</f>
        <v>0</v>
      </c>
      <c r="Q10" s="26"/>
    </row>
    <row r="11" spans="1:17" ht="21.75" customHeight="1">
      <c r="A11" s="1">
        <v>5</v>
      </c>
      <c r="B11" s="1"/>
      <c r="C11" s="2"/>
      <c r="D11" s="2"/>
      <c r="E11" s="2"/>
      <c r="F11" s="94"/>
      <c r="G11" s="95"/>
      <c r="H11" s="2">
        <f t="shared" si="0"/>
        <v>0</v>
      </c>
      <c r="I11" s="2">
        <f>ROUNDDOWN((C11*4.5%),-1)</f>
        <v>0</v>
      </c>
      <c r="J11" s="2">
        <f>ROUNDDOWN((C11*2.665%),-1)</f>
        <v>0</v>
      </c>
      <c r="K11" s="2">
        <f>ROUNDDOWN((J11*6.55%),-1)</f>
        <v>0</v>
      </c>
      <c r="L11" s="2">
        <f>ROUNDDOWN((H11*0.45%),-1)</f>
        <v>0</v>
      </c>
      <c r="M11" s="2"/>
      <c r="N11" s="2"/>
      <c r="O11" s="34">
        <f>SUM(I11:N11)</f>
        <v>0</v>
      </c>
      <c r="P11" s="2">
        <f>H11-O11</f>
        <v>0</v>
      </c>
      <c r="Q11" s="26"/>
    </row>
    <row r="12" spans="1:17" ht="21.75" customHeight="1" thickBot="1">
      <c r="A12" s="90" t="s">
        <v>19</v>
      </c>
      <c r="B12" s="91"/>
      <c r="C12" s="41">
        <f>SUM(C7:C11)</f>
        <v>3419230</v>
      </c>
      <c r="D12" s="41">
        <f>SUM(D7:D11)</f>
        <v>200000</v>
      </c>
      <c r="E12" s="41">
        <f>SUM(E7:E11)</f>
        <v>400000</v>
      </c>
      <c r="F12" s="92">
        <f>SUM(F7:F11)</f>
        <v>100000</v>
      </c>
      <c r="G12" s="93"/>
      <c r="H12" s="15">
        <f t="shared" si="0"/>
        <v>4119230</v>
      </c>
      <c r="I12" s="41">
        <f aca="true" t="shared" si="1" ref="I12:P12">SUM(I7:I11)</f>
        <v>153860</v>
      </c>
      <c r="J12" s="41">
        <f t="shared" si="1"/>
        <v>91110</v>
      </c>
      <c r="K12" s="41">
        <f t="shared" si="1"/>
        <v>5950</v>
      </c>
      <c r="L12" s="41">
        <f t="shared" si="1"/>
        <v>6070</v>
      </c>
      <c r="M12" s="41">
        <f t="shared" si="1"/>
        <v>0</v>
      </c>
      <c r="N12" s="42">
        <f t="shared" si="1"/>
        <v>0</v>
      </c>
      <c r="O12" s="43">
        <f t="shared" si="1"/>
        <v>256990</v>
      </c>
      <c r="P12" s="41">
        <f t="shared" si="1"/>
        <v>3862240</v>
      </c>
      <c r="Q12" s="44"/>
    </row>
    <row r="13" spans="1:17" ht="3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5"/>
      <c r="P13" s="3"/>
      <c r="Q13" s="3"/>
    </row>
    <row r="14" ht="13.5" hidden="1"/>
    <row r="15" ht="13.5" hidden="1"/>
    <row r="16" spans="1:16" ht="21.75" customHeight="1" hidden="1">
      <c r="A16" s="70" t="s">
        <v>20</v>
      </c>
      <c r="B16" s="47"/>
      <c r="C16" s="48"/>
      <c r="I16" s="3"/>
      <c r="J16" s="3"/>
      <c r="K16" s="3"/>
      <c r="L16" s="3"/>
      <c r="M16" s="3"/>
      <c r="N16" s="3"/>
      <c r="O16" s="35"/>
      <c r="P16" s="3"/>
    </row>
    <row r="17" spans="1:16" ht="21.75" customHeight="1" hidden="1">
      <c r="A17" s="7" t="s">
        <v>5</v>
      </c>
      <c r="B17" s="7" t="s">
        <v>6</v>
      </c>
      <c r="C17" s="61" t="s">
        <v>21</v>
      </c>
      <c r="D17" s="61"/>
      <c r="E17" s="62" t="s">
        <v>22</v>
      </c>
      <c r="F17" s="62"/>
      <c r="G17" s="62"/>
      <c r="H17" s="62"/>
      <c r="I17" s="62" t="s">
        <v>10</v>
      </c>
      <c r="J17" s="62"/>
      <c r="K17" s="8" t="s">
        <v>23</v>
      </c>
      <c r="L17" s="62" t="s">
        <v>18</v>
      </c>
      <c r="M17" s="62"/>
      <c r="N17" s="7" t="s">
        <v>24</v>
      </c>
      <c r="O17" s="36" t="s">
        <v>4</v>
      </c>
      <c r="P17" s="3"/>
    </row>
    <row r="18" spans="1:16" ht="21.75" customHeight="1" hidden="1">
      <c r="A18" s="1">
        <v>1</v>
      </c>
      <c r="B18" s="9"/>
      <c r="C18" s="10"/>
      <c r="D18" s="10"/>
      <c r="E18" s="87"/>
      <c r="F18" s="88"/>
      <c r="G18" s="88"/>
      <c r="H18" s="89"/>
      <c r="I18" s="72"/>
      <c r="J18" s="72"/>
      <c r="K18" s="2">
        <f>I18*0.45%</f>
        <v>0</v>
      </c>
      <c r="L18" s="72">
        <f>I18-K18</f>
        <v>0</v>
      </c>
      <c r="M18" s="72"/>
      <c r="N18" s="1"/>
      <c r="O18" s="34"/>
      <c r="P18" s="3"/>
    </row>
    <row r="19" spans="1:16" ht="21.75" customHeight="1" hidden="1">
      <c r="A19" s="1">
        <v>2</v>
      </c>
      <c r="B19" s="11"/>
      <c r="C19" s="10"/>
      <c r="D19" s="10"/>
      <c r="E19" s="87"/>
      <c r="F19" s="88"/>
      <c r="G19" s="88"/>
      <c r="H19" s="89"/>
      <c r="I19" s="72"/>
      <c r="J19" s="72"/>
      <c r="K19" s="2">
        <f aca="true" t="shared" si="2" ref="K19:K27">I19*0.45%</f>
        <v>0</v>
      </c>
      <c r="L19" s="72">
        <f aca="true" t="shared" si="3" ref="L19:L27">I19-K19</f>
        <v>0</v>
      </c>
      <c r="M19" s="72"/>
      <c r="N19" s="1"/>
      <c r="O19" s="34"/>
      <c r="P19" s="3"/>
    </row>
    <row r="20" spans="1:16" ht="21.75" customHeight="1" hidden="1">
      <c r="A20" s="1">
        <v>3</v>
      </c>
      <c r="B20" s="9"/>
      <c r="C20" s="23"/>
      <c r="E20" s="71"/>
      <c r="F20" s="71"/>
      <c r="G20" s="71"/>
      <c r="H20" s="71"/>
      <c r="I20" s="72"/>
      <c r="J20" s="72"/>
      <c r="K20" s="2">
        <f t="shared" si="2"/>
        <v>0</v>
      </c>
      <c r="L20" s="72">
        <f t="shared" si="3"/>
        <v>0</v>
      </c>
      <c r="M20" s="72"/>
      <c r="N20" s="1"/>
      <c r="O20" s="34"/>
      <c r="P20" s="3"/>
    </row>
    <row r="21" spans="1:16" ht="21.75" customHeight="1" hidden="1">
      <c r="A21" s="1">
        <v>4</v>
      </c>
      <c r="B21" s="9"/>
      <c r="C21" s="10"/>
      <c r="D21" s="10"/>
      <c r="E21" s="74"/>
      <c r="F21" s="75"/>
      <c r="G21" s="75"/>
      <c r="H21" s="76"/>
      <c r="I21" s="72"/>
      <c r="J21" s="72"/>
      <c r="K21" s="2">
        <f t="shared" si="2"/>
        <v>0</v>
      </c>
      <c r="L21" s="72">
        <f t="shared" si="3"/>
        <v>0</v>
      </c>
      <c r="M21" s="72"/>
      <c r="N21" s="1"/>
      <c r="O21" s="34"/>
      <c r="P21" s="3"/>
    </row>
    <row r="22" spans="1:16" ht="21.75" customHeight="1" hidden="1">
      <c r="A22" s="1">
        <v>5</v>
      </c>
      <c r="B22" s="9"/>
      <c r="C22" s="10"/>
      <c r="D22" s="10"/>
      <c r="E22" s="74"/>
      <c r="F22" s="75"/>
      <c r="G22" s="75"/>
      <c r="H22" s="76"/>
      <c r="I22" s="72"/>
      <c r="J22" s="72"/>
      <c r="K22" s="2">
        <f t="shared" si="2"/>
        <v>0</v>
      </c>
      <c r="L22" s="72">
        <f t="shared" si="3"/>
        <v>0</v>
      </c>
      <c r="M22" s="72"/>
      <c r="N22" s="1"/>
      <c r="O22" s="34"/>
      <c r="P22" s="3"/>
    </row>
    <row r="23" spans="1:16" ht="21.75" customHeight="1" hidden="1">
      <c r="A23" s="1">
        <v>6</v>
      </c>
      <c r="B23" s="9"/>
      <c r="C23" s="10"/>
      <c r="D23" s="10"/>
      <c r="E23" s="74"/>
      <c r="F23" s="75"/>
      <c r="G23" s="75"/>
      <c r="H23" s="76"/>
      <c r="I23" s="72"/>
      <c r="J23" s="72"/>
      <c r="K23" s="2">
        <f t="shared" si="2"/>
        <v>0</v>
      </c>
      <c r="L23" s="72">
        <f t="shared" si="3"/>
        <v>0</v>
      </c>
      <c r="M23" s="72"/>
      <c r="N23" s="1"/>
      <c r="O23" s="34"/>
      <c r="P23" s="3"/>
    </row>
    <row r="24" spans="1:16" ht="21.75" customHeight="1" hidden="1">
      <c r="A24" s="1">
        <v>7</v>
      </c>
      <c r="B24" s="9"/>
      <c r="C24" s="13"/>
      <c r="D24" s="10"/>
      <c r="E24" s="74"/>
      <c r="F24" s="75"/>
      <c r="G24" s="75"/>
      <c r="H24" s="76"/>
      <c r="I24" s="72"/>
      <c r="J24" s="72"/>
      <c r="K24" s="2">
        <f t="shared" si="2"/>
        <v>0</v>
      </c>
      <c r="L24" s="72">
        <f t="shared" si="3"/>
        <v>0</v>
      </c>
      <c r="M24" s="72"/>
      <c r="N24" s="1"/>
      <c r="O24" s="34"/>
      <c r="P24" s="3"/>
    </row>
    <row r="25" spans="1:16" ht="21.75" customHeight="1" hidden="1">
      <c r="A25" s="1">
        <v>8</v>
      </c>
      <c r="B25" s="9"/>
      <c r="C25" s="10"/>
      <c r="D25" s="10"/>
      <c r="E25" s="74"/>
      <c r="F25" s="75"/>
      <c r="G25" s="75"/>
      <c r="H25" s="76"/>
      <c r="I25" s="72"/>
      <c r="J25" s="72"/>
      <c r="K25" s="2">
        <f t="shared" si="2"/>
        <v>0</v>
      </c>
      <c r="L25" s="72">
        <f t="shared" si="3"/>
        <v>0</v>
      </c>
      <c r="M25" s="72"/>
      <c r="N25" s="1"/>
      <c r="O25" s="34"/>
      <c r="P25" s="3"/>
    </row>
    <row r="26" spans="1:16" ht="21.75" customHeight="1" hidden="1">
      <c r="A26" s="1">
        <v>9</v>
      </c>
      <c r="B26" s="9"/>
      <c r="C26" s="10"/>
      <c r="D26" s="13"/>
      <c r="E26" s="74"/>
      <c r="F26" s="75"/>
      <c r="G26" s="75"/>
      <c r="H26" s="76"/>
      <c r="I26" s="72"/>
      <c r="J26" s="72"/>
      <c r="K26" s="2">
        <f t="shared" si="2"/>
        <v>0</v>
      </c>
      <c r="L26" s="72">
        <f t="shared" si="3"/>
        <v>0</v>
      </c>
      <c r="M26" s="72"/>
      <c r="N26" s="1"/>
      <c r="O26" s="34"/>
      <c r="P26" s="3"/>
    </row>
    <row r="27" spans="1:16" ht="21.75" customHeight="1" hidden="1">
      <c r="A27" s="1">
        <v>10</v>
      </c>
      <c r="B27" s="9"/>
      <c r="C27" s="10"/>
      <c r="D27" s="10"/>
      <c r="E27" s="71"/>
      <c r="F27" s="71"/>
      <c r="G27" s="71"/>
      <c r="H27" s="71"/>
      <c r="I27" s="72"/>
      <c r="J27" s="72"/>
      <c r="K27" s="2">
        <f t="shared" si="2"/>
        <v>0</v>
      </c>
      <c r="L27" s="72">
        <f t="shared" si="3"/>
        <v>0</v>
      </c>
      <c r="M27" s="72"/>
      <c r="N27" s="1"/>
      <c r="O27" s="34"/>
      <c r="P27" s="3"/>
    </row>
    <row r="28" spans="1:16" ht="21.75" customHeight="1" hidden="1">
      <c r="A28" s="86"/>
      <c r="B28" s="86"/>
      <c r="C28" s="14"/>
      <c r="D28" s="14"/>
      <c r="E28" s="57"/>
      <c r="F28" s="58"/>
      <c r="G28" s="58"/>
      <c r="H28" s="59"/>
      <c r="I28" s="60">
        <f>SUM(I18:I27)</f>
        <v>0</v>
      </c>
      <c r="J28" s="60"/>
      <c r="K28" s="15">
        <f>SUM(K18:K27)</f>
        <v>0</v>
      </c>
      <c r="L28" s="60">
        <f>SUM(L18:L27)</f>
        <v>0</v>
      </c>
      <c r="M28" s="60"/>
      <c r="N28" s="16"/>
      <c r="O28" s="37"/>
      <c r="P28" s="3"/>
    </row>
    <row r="29" spans="1:16" ht="21.75" customHeight="1" thickBot="1">
      <c r="A29" s="57" t="s">
        <v>25</v>
      </c>
      <c r="B29" s="58"/>
      <c r="C29" s="59"/>
      <c r="D29" s="18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5"/>
      <c r="P29" s="3"/>
    </row>
    <row r="30" spans="1:16" ht="21.75" customHeight="1" thickBot="1">
      <c r="A30" s="19" t="s">
        <v>5</v>
      </c>
      <c r="B30" s="20" t="s">
        <v>6</v>
      </c>
      <c r="C30" s="84" t="s">
        <v>21</v>
      </c>
      <c r="D30" s="84"/>
      <c r="E30" s="85" t="s">
        <v>22</v>
      </c>
      <c r="F30" s="85"/>
      <c r="G30" s="85"/>
      <c r="H30" s="85"/>
      <c r="I30" s="79" t="s">
        <v>10</v>
      </c>
      <c r="J30" s="80"/>
      <c r="K30" s="20" t="s">
        <v>15</v>
      </c>
      <c r="L30" s="21" t="s">
        <v>16</v>
      </c>
      <c r="M30" s="79" t="s">
        <v>18</v>
      </c>
      <c r="N30" s="80"/>
      <c r="O30" s="38" t="s">
        <v>24</v>
      </c>
      <c r="P30" s="22" t="s">
        <v>4</v>
      </c>
    </row>
    <row r="31" spans="1:16" ht="21.75" customHeight="1">
      <c r="A31" s="1">
        <v>1</v>
      </c>
      <c r="B31" s="45"/>
      <c r="C31" s="10"/>
      <c r="D31" s="10"/>
      <c r="E31" s="81"/>
      <c r="F31" s="82"/>
      <c r="G31" s="82"/>
      <c r="H31" s="83"/>
      <c r="I31" s="72"/>
      <c r="J31" s="72"/>
      <c r="K31" s="2">
        <f>ROUNDDOWN((I31*3%),-1)</f>
        <v>0</v>
      </c>
      <c r="L31" s="2">
        <f>ROUNDDOWN((K31*10%),-1)</f>
        <v>0</v>
      </c>
      <c r="M31" s="72">
        <f>I31-K31-L31</f>
        <v>0</v>
      </c>
      <c r="N31" s="72"/>
      <c r="O31" s="39" t="s">
        <v>27</v>
      </c>
      <c r="P31" s="9"/>
    </row>
    <row r="32" spans="1:16" ht="21.75" customHeight="1">
      <c r="A32" s="1">
        <v>2</v>
      </c>
      <c r="B32" s="9"/>
      <c r="C32" s="13"/>
      <c r="D32" s="10"/>
      <c r="E32" s="74"/>
      <c r="F32" s="75"/>
      <c r="G32" s="75"/>
      <c r="H32" s="76"/>
      <c r="I32" s="77"/>
      <c r="J32" s="78"/>
      <c r="K32" s="2">
        <f>ROUNDDOWN((I32*3%),-1)</f>
        <v>0</v>
      </c>
      <c r="L32" s="2">
        <f>ROUNDDOWN((K32*10%),-1)</f>
        <v>0</v>
      </c>
      <c r="M32" s="72">
        <f>I32-K32-L32</f>
        <v>0</v>
      </c>
      <c r="N32" s="72"/>
      <c r="O32" s="39" t="s">
        <v>27</v>
      </c>
      <c r="P32" s="9"/>
    </row>
    <row r="33" spans="1:16" ht="21.75" customHeight="1">
      <c r="A33" s="1">
        <v>3</v>
      </c>
      <c r="B33" s="9"/>
      <c r="C33" s="13"/>
      <c r="D33" s="10"/>
      <c r="E33" s="74"/>
      <c r="F33" s="75"/>
      <c r="G33" s="75"/>
      <c r="H33" s="76"/>
      <c r="I33" s="77"/>
      <c r="J33" s="78"/>
      <c r="K33" s="2">
        <f>ROUNDDOWN((I33*3%),-1)</f>
        <v>0</v>
      </c>
      <c r="L33" s="2">
        <f>ROUNDDOWN((K33*10%),-1)</f>
        <v>0</v>
      </c>
      <c r="M33" s="72">
        <f>I33-K33-L33</f>
        <v>0</v>
      </c>
      <c r="N33" s="72"/>
      <c r="O33" s="39" t="s">
        <v>27</v>
      </c>
      <c r="P33" s="9"/>
    </row>
    <row r="34" spans="1:16" ht="21.75" customHeight="1">
      <c r="A34" s="1">
        <v>4</v>
      </c>
      <c r="B34" s="9"/>
      <c r="C34" s="23"/>
      <c r="D34" s="12"/>
      <c r="E34" s="71"/>
      <c r="F34" s="71"/>
      <c r="G34" s="71"/>
      <c r="H34" s="71"/>
      <c r="I34" s="72"/>
      <c r="J34" s="72"/>
      <c r="K34" s="2">
        <f>ROUNDDOWN((I34*3%),-1)</f>
        <v>0</v>
      </c>
      <c r="L34" s="2">
        <f>ROUNDDOWN((K34*10%),-1)</f>
        <v>0</v>
      </c>
      <c r="M34" s="72">
        <f>I34-K34-L34</f>
        <v>0</v>
      </c>
      <c r="N34" s="72"/>
      <c r="O34" s="39" t="s">
        <v>27</v>
      </c>
      <c r="P34" s="9"/>
    </row>
    <row r="35" spans="1:16" ht="21.75" customHeight="1">
      <c r="A35" s="1">
        <v>5</v>
      </c>
      <c r="B35" s="45"/>
      <c r="C35" s="23"/>
      <c r="D35" s="12"/>
      <c r="E35" s="73"/>
      <c r="F35" s="73"/>
      <c r="G35" s="73"/>
      <c r="H35" s="73"/>
      <c r="I35" s="72"/>
      <c r="J35" s="72"/>
      <c r="K35" s="2">
        <f>ROUNDDOWN((I35*3%),-1)</f>
        <v>0</v>
      </c>
      <c r="L35" s="2">
        <f>ROUNDDOWN((K35*10%),-1)</f>
        <v>0</v>
      </c>
      <c r="M35" s="72">
        <f>I35-K35-L35</f>
        <v>0</v>
      </c>
      <c r="N35" s="72"/>
      <c r="O35" s="39" t="s">
        <v>27</v>
      </c>
      <c r="P35" s="9"/>
    </row>
    <row r="36" spans="1:16" ht="21.75" customHeight="1">
      <c r="A36" s="16" t="s">
        <v>28</v>
      </c>
      <c r="B36" s="17"/>
      <c r="C36" s="14"/>
      <c r="D36" s="14"/>
      <c r="E36" s="65"/>
      <c r="F36" s="66"/>
      <c r="G36" s="66"/>
      <c r="H36" s="67"/>
      <c r="I36" s="68">
        <f>SUM(I31:I35)</f>
        <v>0</v>
      </c>
      <c r="J36" s="69"/>
      <c r="K36" s="15">
        <f>SUM(K31:K35)</f>
        <v>0</v>
      </c>
      <c r="L36" s="15">
        <f>SUM(L31:L35)</f>
        <v>0</v>
      </c>
      <c r="M36" s="68">
        <f>SUM(M31:M35)</f>
        <v>0</v>
      </c>
      <c r="N36" s="69"/>
      <c r="O36" s="40"/>
      <c r="P36" s="17"/>
    </row>
    <row r="39" spans="1:16" ht="21.75" customHeight="1">
      <c r="A39" s="70" t="s">
        <v>20</v>
      </c>
      <c r="B39" s="47"/>
      <c r="C39" s="48"/>
      <c r="I39" s="3"/>
      <c r="J39" s="3"/>
      <c r="K39" s="3"/>
      <c r="L39" s="3"/>
      <c r="M39" s="3"/>
      <c r="N39" s="3"/>
      <c r="O39" s="35"/>
      <c r="P39" s="3"/>
    </row>
    <row r="40" spans="1:14" ht="24.75" customHeight="1">
      <c r="A40" s="7" t="s">
        <v>5</v>
      </c>
      <c r="B40" s="7" t="s">
        <v>6</v>
      </c>
      <c r="C40" s="61" t="s">
        <v>21</v>
      </c>
      <c r="D40" s="61"/>
      <c r="E40" s="62" t="s">
        <v>22</v>
      </c>
      <c r="F40" s="62"/>
      <c r="G40" s="62"/>
      <c r="H40" s="62"/>
      <c r="I40" s="62" t="s">
        <v>10</v>
      </c>
      <c r="J40" s="62"/>
      <c r="K40" s="7" t="s">
        <v>23</v>
      </c>
      <c r="L40" s="7" t="s">
        <v>18</v>
      </c>
      <c r="M40" s="63" t="s">
        <v>29</v>
      </c>
      <c r="N40" s="64"/>
    </row>
    <row r="41" spans="1:14" ht="21" customHeight="1">
      <c r="A41" s="1">
        <v>1</v>
      </c>
      <c r="B41" s="46" t="s">
        <v>33</v>
      </c>
      <c r="C41" s="46" t="s">
        <v>35</v>
      </c>
      <c r="D41" s="46" t="s">
        <v>35</v>
      </c>
      <c r="E41" s="49" t="s">
        <v>34</v>
      </c>
      <c r="F41" s="50"/>
      <c r="G41" s="50"/>
      <c r="H41" s="51"/>
      <c r="I41" s="52">
        <v>550000</v>
      </c>
      <c r="J41" s="52"/>
      <c r="K41" s="27">
        <f>ROUNDDOWN((I41*0.45%),-1)</f>
        <v>2470</v>
      </c>
      <c r="L41" s="29">
        <f>I41-K41</f>
        <v>547530</v>
      </c>
      <c r="M41" s="53"/>
      <c r="N41" s="54"/>
    </row>
    <row r="42" spans="1:14" ht="21" customHeight="1">
      <c r="A42" s="1">
        <v>2</v>
      </c>
      <c r="B42" s="11"/>
      <c r="C42" s="12"/>
      <c r="D42" s="12"/>
      <c r="E42" s="49"/>
      <c r="F42" s="50"/>
      <c r="G42" s="50"/>
      <c r="H42" s="51"/>
      <c r="I42" s="52"/>
      <c r="J42" s="52"/>
      <c r="K42" s="27">
        <f>ROUNDDOWN((I42*0.45%),-1)</f>
        <v>0</v>
      </c>
      <c r="L42" s="29">
        <f>I42-K42</f>
        <v>0</v>
      </c>
      <c r="M42" s="53"/>
      <c r="N42" s="54"/>
    </row>
    <row r="43" spans="1:14" ht="21" customHeight="1">
      <c r="A43" s="1">
        <v>3</v>
      </c>
      <c r="B43" s="11"/>
      <c r="C43" s="12"/>
      <c r="D43" s="12"/>
      <c r="E43" s="49"/>
      <c r="F43" s="50"/>
      <c r="G43" s="50"/>
      <c r="H43" s="51"/>
      <c r="I43" s="52"/>
      <c r="J43" s="52"/>
      <c r="K43" s="27">
        <f>ROUNDDOWN((I43*0.45%),-1)</f>
        <v>0</v>
      </c>
      <c r="L43" s="29">
        <f>I43-K43</f>
        <v>0</v>
      </c>
      <c r="M43" s="53"/>
      <c r="N43" s="54"/>
    </row>
    <row r="44" spans="1:14" ht="21" customHeight="1">
      <c r="A44" s="1">
        <v>4</v>
      </c>
      <c r="B44" s="11"/>
      <c r="C44" s="12"/>
      <c r="D44" s="12"/>
      <c r="E44" s="49"/>
      <c r="F44" s="50"/>
      <c r="G44" s="50"/>
      <c r="H44" s="51"/>
      <c r="I44" s="52"/>
      <c r="J44" s="52"/>
      <c r="K44" s="27">
        <f>ROUNDDOWN((I44*0.45%),-1)</f>
        <v>0</v>
      </c>
      <c r="L44" s="29">
        <f>I44-K44</f>
        <v>0</v>
      </c>
      <c r="M44" s="53"/>
      <c r="N44" s="54"/>
    </row>
    <row r="45" spans="1:14" ht="21" customHeight="1">
      <c r="A45" s="1">
        <v>5</v>
      </c>
      <c r="B45" s="11"/>
      <c r="C45" s="12"/>
      <c r="D45" s="12"/>
      <c r="E45" s="49"/>
      <c r="F45" s="50"/>
      <c r="G45" s="50"/>
      <c r="H45" s="51"/>
      <c r="I45" s="52"/>
      <c r="J45" s="52"/>
      <c r="K45" s="27">
        <f>ROUNDDOWN((I45*0.45%),-1)</f>
        <v>0</v>
      </c>
      <c r="L45" s="29">
        <f>I45-K45</f>
        <v>0</v>
      </c>
      <c r="M45" s="53"/>
      <c r="N45" s="54"/>
    </row>
    <row r="46" spans="1:14" ht="21" customHeight="1">
      <c r="A46" s="55"/>
      <c r="B46" s="56"/>
      <c r="C46" s="14"/>
      <c r="D46" s="14"/>
      <c r="E46" s="57"/>
      <c r="F46" s="58"/>
      <c r="G46" s="58"/>
      <c r="H46" s="59"/>
      <c r="I46" s="60">
        <f>SUM(I41:I45)</f>
        <v>550000</v>
      </c>
      <c r="J46" s="60"/>
      <c r="K46" s="28">
        <f>SUM(K41:K45)</f>
        <v>2470</v>
      </c>
      <c r="L46" s="30">
        <f>SUM(L41:L45)</f>
        <v>547530</v>
      </c>
      <c r="M46" s="57"/>
      <c r="N46" s="59"/>
    </row>
    <row r="47" spans="1:16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5"/>
      <c r="P47" s="3"/>
    </row>
  </sheetData>
  <sheetProtection/>
  <mergeCells count="100">
    <mergeCell ref="A4:B4"/>
    <mergeCell ref="A5:B5"/>
    <mergeCell ref="C5:H5"/>
    <mergeCell ref="I5:N5"/>
    <mergeCell ref="O5:P5"/>
    <mergeCell ref="Q5:Q6"/>
    <mergeCell ref="F6:G6"/>
    <mergeCell ref="F7:G7"/>
    <mergeCell ref="F8:G8"/>
    <mergeCell ref="F9:G9"/>
    <mergeCell ref="F10:G10"/>
    <mergeCell ref="F11:G11"/>
    <mergeCell ref="A12:B12"/>
    <mergeCell ref="F12:G12"/>
    <mergeCell ref="A16:C16"/>
    <mergeCell ref="C17:D17"/>
    <mergeCell ref="E17:H17"/>
    <mergeCell ref="I17:J17"/>
    <mergeCell ref="L17:M17"/>
    <mergeCell ref="E18:H18"/>
    <mergeCell ref="I18:J18"/>
    <mergeCell ref="L18:M18"/>
    <mergeCell ref="E19:H19"/>
    <mergeCell ref="I19:J19"/>
    <mergeCell ref="L19:M19"/>
    <mergeCell ref="E20:H20"/>
    <mergeCell ref="I20:J20"/>
    <mergeCell ref="L20:M20"/>
    <mergeCell ref="E21:H21"/>
    <mergeCell ref="I21:J21"/>
    <mergeCell ref="L21:M21"/>
    <mergeCell ref="E22:H22"/>
    <mergeCell ref="I22:J22"/>
    <mergeCell ref="L22:M22"/>
    <mergeCell ref="E23:H23"/>
    <mergeCell ref="I23:J23"/>
    <mergeCell ref="L23:M23"/>
    <mergeCell ref="E24:H24"/>
    <mergeCell ref="I24:J24"/>
    <mergeCell ref="L24:M24"/>
    <mergeCell ref="E25:H25"/>
    <mergeCell ref="I25:J25"/>
    <mergeCell ref="L25:M25"/>
    <mergeCell ref="E26:H26"/>
    <mergeCell ref="I26:J26"/>
    <mergeCell ref="L26:M26"/>
    <mergeCell ref="E27:H27"/>
    <mergeCell ref="I27:J27"/>
    <mergeCell ref="L27:M27"/>
    <mergeCell ref="A28:B28"/>
    <mergeCell ref="E28:H28"/>
    <mergeCell ref="I28:J28"/>
    <mergeCell ref="L28:M28"/>
    <mergeCell ref="A29:C29"/>
    <mergeCell ref="C30:D30"/>
    <mergeCell ref="E30:H30"/>
    <mergeCell ref="I30:J30"/>
    <mergeCell ref="M30:N30"/>
    <mergeCell ref="E31:H31"/>
    <mergeCell ref="I31:J31"/>
    <mergeCell ref="M31:N31"/>
    <mergeCell ref="E32:H32"/>
    <mergeCell ref="I32:J32"/>
    <mergeCell ref="M32:N32"/>
    <mergeCell ref="E33:H33"/>
    <mergeCell ref="I33:J33"/>
    <mergeCell ref="M33:N33"/>
    <mergeCell ref="E34:H34"/>
    <mergeCell ref="I34:J34"/>
    <mergeCell ref="M34:N34"/>
    <mergeCell ref="E35:H35"/>
    <mergeCell ref="I35:J35"/>
    <mergeCell ref="M35:N35"/>
    <mergeCell ref="E36:H36"/>
    <mergeCell ref="I36:J36"/>
    <mergeCell ref="M36:N36"/>
    <mergeCell ref="A39:C39"/>
    <mergeCell ref="C40:D40"/>
    <mergeCell ref="E40:H40"/>
    <mergeCell ref="I40:J40"/>
    <mergeCell ref="M40:N40"/>
    <mergeCell ref="E41:H41"/>
    <mergeCell ref="I41:J41"/>
    <mergeCell ref="M41:N41"/>
    <mergeCell ref="E42:H42"/>
    <mergeCell ref="I42:J42"/>
    <mergeCell ref="M42:N42"/>
    <mergeCell ref="E43:H43"/>
    <mergeCell ref="I43:J43"/>
    <mergeCell ref="M43:N43"/>
    <mergeCell ref="E44:H44"/>
    <mergeCell ref="I44:J44"/>
    <mergeCell ref="M44:N44"/>
    <mergeCell ref="E45:H45"/>
    <mergeCell ref="I45:J45"/>
    <mergeCell ref="M45:N45"/>
    <mergeCell ref="A46:B46"/>
    <mergeCell ref="E46:H46"/>
    <mergeCell ref="I46:J46"/>
    <mergeCell ref="M46:N4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A10">
      <selection activeCell="F6" sqref="F6:G6"/>
    </sheetView>
  </sheetViews>
  <sheetFormatPr defaultColWidth="8.88671875" defaultRowHeight="13.5"/>
  <cols>
    <col min="1" max="1" width="6.10546875" style="0" customWidth="1"/>
    <col min="2" max="2" width="9.88671875" style="0" customWidth="1"/>
    <col min="3" max="3" width="12.88671875" style="0" customWidth="1"/>
    <col min="4" max="4" width="13.77734375" style="0" customWidth="1"/>
    <col min="5" max="5" width="12.10546875" style="0" customWidth="1"/>
    <col min="6" max="6" width="10.10546875" style="0" customWidth="1"/>
    <col min="7" max="7" width="6.4453125" style="0" customWidth="1"/>
    <col min="8" max="8" width="13.3359375" style="0" customWidth="1"/>
    <col min="9" max="9" width="10.6640625" style="0" customWidth="1"/>
    <col min="10" max="10" width="10.99609375" style="0" customWidth="1"/>
    <col min="11" max="11" width="13.99609375" style="0" bestFit="1" customWidth="1"/>
    <col min="12" max="12" width="11.5546875" style="0" customWidth="1"/>
    <col min="13" max="13" width="10.5546875" style="0" customWidth="1"/>
    <col min="14" max="14" width="9.6640625" style="0" customWidth="1"/>
    <col min="15" max="15" width="9.99609375" style="32" customWidth="1"/>
    <col min="16" max="16" width="13.21484375" style="0" customWidth="1"/>
    <col min="17" max="17" width="4.88671875" style="0" customWidth="1"/>
  </cols>
  <sheetData>
    <row r="2" ht="13.5">
      <c r="O2" s="31"/>
    </row>
    <row r="3" ht="13.5"/>
    <row r="4" spans="1:2" ht="21.75" customHeight="1" thickBot="1">
      <c r="A4" s="102" t="s">
        <v>0</v>
      </c>
      <c r="B4" s="103"/>
    </row>
    <row r="5" spans="1:17" ht="21.75" customHeight="1" thickBot="1">
      <c r="A5" s="104" t="s">
        <v>1</v>
      </c>
      <c r="B5" s="105"/>
      <c r="C5" s="96" t="s">
        <v>2</v>
      </c>
      <c r="D5" s="97"/>
      <c r="E5" s="97"/>
      <c r="F5" s="97"/>
      <c r="G5" s="97"/>
      <c r="H5" s="97"/>
      <c r="I5" s="96" t="s">
        <v>3</v>
      </c>
      <c r="J5" s="97"/>
      <c r="K5" s="97"/>
      <c r="L5" s="97"/>
      <c r="M5" s="97"/>
      <c r="N5" s="97"/>
      <c r="O5" s="96"/>
      <c r="P5" s="97"/>
      <c r="Q5" s="98" t="s">
        <v>4</v>
      </c>
    </row>
    <row r="6" spans="1:17" ht="21.75" customHeight="1" thickBo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100" t="s">
        <v>32</v>
      </c>
      <c r="G6" s="101"/>
      <c r="H6" s="6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O6" s="33" t="s">
        <v>17</v>
      </c>
      <c r="P6" s="5" t="s">
        <v>18</v>
      </c>
      <c r="Q6" s="99"/>
    </row>
    <row r="7" spans="1:17" ht="21.75" customHeight="1" thickBot="1">
      <c r="A7" s="1">
        <v>1</v>
      </c>
      <c r="B7" s="1" t="s">
        <v>30</v>
      </c>
      <c r="C7" s="2">
        <v>2469230</v>
      </c>
      <c r="D7" s="2">
        <v>100000</v>
      </c>
      <c r="E7" s="2">
        <v>200000</v>
      </c>
      <c r="F7" s="94"/>
      <c r="G7" s="95"/>
      <c r="H7" s="2">
        <f aca="true" t="shared" si="0" ref="H7:H12">SUM(C7:G7)</f>
        <v>2769230</v>
      </c>
      <c r="I7" s="2">
        <f>ROUNDDOWN((C7*4.5%),-1)</f>
        <v>111110</v>
      </c>
      <c r="J7" s="2">
        <f>ROUNDDOWN((C7*2.665%),-1)</f>
        <v>65800</v>
      </c>
      <c r="K7" s="2">
        <f>ROUNDDOWN((J7*6.55%),-1)</f>
        <v>4300</v>
      </c>
      <c r="L7" s="2">
        <v>0</v>
      </c>
      <c r="M7" s="2"/>
      <c r="N7" s="2"/>
      <c r="O7" s="34">
        <f>SUM(I7:N7)</f>
        <v>181210</v>
      </c>
      <c r="P7" s="2">
        <f>H7-O7</f>
        <v>2588020</v>
      </c>
      <c r="Q7" s="24"/>
    </row>
    <row r="8" spans="1:17" ht="21.75" customHeight="1" thickBot="1">
      <c r="A8" s="1">
        <v>2</v>
      </c>
      <c r="B8" s="1" t="s">
        <v>31</v>
      </c>
      <c r="C8" s="2">
        <v>950000</v>
      </c>
      <c r="D8" s="2">
        <v>100000</v>
      </c>
      <c r="E8" s="2">
        <v>200000</v>
      </c>
      <c r="F8" s="106">
        <v>100000</v>
      </c>
      <c r="G8" s="107"/>
      <c r="H8" s="2">
        <f t="shared" si="0"/>
        <v>1350000</v>
      </c>
      <c r="I8" s="2">
        <f>ROUNDDOWN((C8*4.5%),-1)</f>
        <v>42750</v>
      </c>
      <c r="J8" s="2">
        <f>ROUNDDOWN((C8*2.665%),-1)</f>
        <v>25310</v>
      </c>
      <c r="K8" s="2">
        <f>ROUNDDOWN((J8*6.55%),-1)</f>
        <v>1650</v>
      </c>
      <c r="L8" s="2">
        <f>ROUNDDOWN((H8*0.45%),-1)</f>
        <v>6070</v>
      </c>
      <c r="M8" s="2"/>
      <c r="N8" s="2"/>
      <c r="O8" s="34">
        <f>SUM(I8:N8)</f>
        <v>75780</v>
      </c>
      <c r="P8" s="2">
        <f>H8-O8</f>
        <v>1274220</v>
      </c>
      <c r="Q8" s="25"/>
    </row>
    <row r="9" spans="1:17" ht="21.75" customHeight="1" thickBot="1">
      <c r="A9" s="1">
        <v>3</v>
      </c>
      <c r="B9" s="1"/>
      <c r="C9" s="2"/>
      <c r="D9" s="2"/>
      <c r="E9" s="2"/>
      <c r="F9" s="94"/>
      <c r="G9" s="95"/>
      <c r="H9" s="2">
        <f t="shared" si="0"/>
        <v>0</v>
      </c>
      <c r="I9" s="2">
        <f>ROUNDDOWN((C9*4.5%),-1)</f>
        <v>0</v>
      </c>
      <c r="J9" s="2">
        <f>ROUNDDOWN((C9*2.665%),-1)</f>
        <v>0</v>
      </c>
      <c r="K9" s="2">
        <f>ROUNDDOWN((J9*6.55%),-1)</f>
        <v>0</v>
      </c>
      <c r="L9" s="2">
        <f>ROUNDDOWN((H9*0.45%),-1)</f>
        <v>0</v>
      </c>
      <c r="M9" s="2"/>
      <c r="N9" s="2"/>
      <c r="O9" s="34">
        <f>SUM(I9:N9)</f>
        <v>0</v>
      </c>
      <c r="P9" s="2">
        <f>H9-O9</f>
        <v>0</v>
      </c>
      <c r="Q9" s="25"/>
    </row>
    <row r="10" spans="1:17" ht="21.75" customHeight="1" thickBot="1">
      <c r="A10" s="1">
        <v>4</v>
      </c>
      <c r="B10" s="1"/>
      <c r="C10" s="2"/>
      <c r="D10" s="2"/>
      <c r="E10" s="2"/>
      <c r="F10" s="94"/>
      <c r="G10" s="95"/>
      <c r="H10" s="2">
        <f t="shared" si="0"/>
        <v>0</v>
      </c>
      <c r="I10" s="2">
        <f>ROUNDDOWN((C10*4.5%),-1)</f>
        <v>0</v>
      </c>
      <c r="J10" s="2">
        <f>ROUNDDOWN((C10*2.665%),-1)</f>
        <v>0</v>
      </c>
      <c r="K10" s="2">
        <f>ROUNDDOWN((J10*6.55%),-1)</f>
        <v>0</v>
      </c>
      <c r="L10" s="2">
        <f>ROUNDDOWN((H10*0.45%),-1)</f>
        <v>0</v>
      </c>
      <c r="M10" s="2"/>
      <c r="N10" s="2"/>
      <c r="O10" s="34">
        <f>SUM(I10:N10)</f>
        <v>0</v>
      </c>
      <c r="P10" s="2">
        <f>H10-O10</f>
        <v>0</v>
      </c>
      <c r="Q10" s="26"/>
    </row>
    <row r="11" spans="1:17" ht="21.75" customHeight="1">
      <c r="A11" s="1">
        <v>5</v>
      </c>
      <c r="B11" s="1"/>
      <c r="C11" s="2"/>
      <c r="D11" s="2"/>
      <c r="E11" s="2"/>
      <c r="F11" s="94"/>
      <c r="G11" s="95"/>
      <c r="H11" s="2">
        <f t="shared" si="0"/>
        <v>0</v>
      </c>
      <c r="I11" s="2">
        <f>ROUNDDOWN((C11*4.5%),-1)</f>
        <v>0</v>
      </c>
      <c r="J11" s="2">
        <f>ROUNDDOWN((C11*2.665%),-1)</f>
        <v>0</v>
      </c>
      <c r="K11" s="2">
        <f>ROUNDDOWN((J11*6.55%),-1)</f>
        <v>0</v>
      </c>
      <c r="L11" s="2">
        <f>ROUNDDOWN((H11*0.45%),-1)</f>
        <v>0</v>
      </c>
      <c r="M11" s="2"/>
      <c r="N11" s="2"/>
      <c r="O11" s="34">
        <f>SUM(I11:N11)</f>
        <v>0</v>
      </c>
      <c r="P11" s="2">
        <f>H11-O11</f>
        <v>0</v>
      </c>
      <c r="Q11" s="26"/>
    </row>
    <row r="12" spans="1:17" ht="21.75" customHeight="1" thickBot="1">
      <c r="A12" s="90" t="s">
        <v>19</v>
      </c>
      <c r="B12" s="91"/>
      <c r="C12" s="41">
        <f>SUM(C7:C11)</f>
        <v>3419230</v>
      </c>
      <c r="D12" s="41">
        <f>SUM(D7:D11)</f>
        <v>200000</v>
      </c>
      <c r="E12" s="41">
        <f>SUM(E7:E11)</f>
        <v>400000</v>
      </c>
      <c r="F12" s="92">
        <f>SUM(F7:F11)</f>
        <v>100000</v>
      </c>
      <c r="G12" s="93"/>
      <c r="H12" s="15">
        <f t="shared" si="0"/>
        <v>4119230</v>
      </c>
      <c r="I12" s="41">
        <f aca="true" t="shared" si="1" ref="I12:P12">SUM(I7:I11)</f>
        <v>153860</v>
      </c>
      <c r="J12" s="41">
        <f t="shared" si="1"/>
        <v>91110</v>
      </c>
      <c r="K12" s="41">
        <f t="shared" si="1"/>
        <v>5950</v>
      </c>
      <c r="L12" s="41">
        <f t="shared" si="1"/>
        <v>6070</v>
      </c>
      <c r="M12" s="41">
        <f t="shared" si="1"/>
        <v>0</v>
      </c>
      <c r="N12" s="42">
        <f t="shared" si="1"/>
        <v>0</v>
      </c>
      <c r="O12" s="43">
        <f t="shared" si="1"/>
        <v>256990</v>
      </c>
      <c r="P12" s="41">
        <f t="shared" si="1"/>
        <v>3862240</v>
      </c>
      <c r="Q12" s="44"/>
    </row>
    <row r="13" spans="1:17" ht="3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5"/>
      <c r="P13" s="3"/>
      <c r="Q13" s="3"/>
    </row>
    <row r="14" ht="13.5" hidden="1"/>
    <row r="15" ht="13.5" hidden="1"/>
    <row r="16" spans="1:16" ht="21.75" customHeight="1" hidden="1">
      <c r="A16" s="70" t="s">
        <v>20</v>
      </c>
      <c r="B16" s="47"/>
      <c r="C16" s="48"/>
      <c r="I16" s="3"/>
      <c r="J16" s="3"/>
      <c r="K16" s="3"/>
      <c r="L16" s="3"/>
      <c r="M16" s="3"/>
      <c r="N16" s="3"/>
      <c r="O16" s="35"/>
      <c r="P16" s="3"/>
    </row>
    <row r="17" spans="1:16" ht="21.75" customHeight="1" hidden="1">
      <c r="A17" s="7" t="s">
        <v>5</v>
      </c>
      <c r="B17" s="7" t="s">
        <v>6</v>
      </c>
      <c r="C17" s="61" t="s">
        <v>21</v>
      </c>
      <c r="D17" s="61"/>
      <c r="E17" s="62" t="s">
        <v>22</v>
      </c>
      <c r="F17" s="62"/>
      <c r="G17" s="62"/>
      <c r="H17" s="62"/>
      <c r="I17" s="62" t="s">
        <v>10</v>
      </c>
      <c r="J17" s="62"/>
      <c r="K17" s="8" t="s">
        <v>23</v>
      </c>
      <c r="L17" s="62" t="s">
        <v>18</v>
      </c>
      <c r="M17" s="62"/>
      <c r="N17" s="7" t="s">
        <v>24</v>
      </c>
      <c r="O17" s="36" t="s">
        <v>4</v>
      </c>
      <c r="P17" s="3"/>
    </row>
    <row r="18" spans="1:16" ht="21.75" customHeight="1" hidden="1">
      <c r="A18" s="1">
        <v>1</v>
      </c>
      <c r="B18" s="9"/>
      <c r="C18" s="10"/>
      <c r="D18" s="10"/>
      <c r="E18" s="87"/>
      <c r="F18" s="88"/>
      <c r="G18" s="88"/>
      <c r="H18" s="89"/>
      <c r="I18" s="72"/>
      <c r="J18" s="72"/>
      <c r="K18" s="2">
        <f>I18*0.45%</f>
        <v>0</v>
      </c>
      <c r="L18" s="72">
        <f>I18-K18</f>
        <v>0</v>
      </c>
      <c r="M18" s="72"/>
      <c r="N18" s="1"/>
      <c r="O18" s="34"/>
      <c r="P18" s="3"/>
    </row>
    <row r="19" spans="1:16" ht="21.75" customHeight="1" hidden="1">
      <c r="A19" s="1">
        <v>2</v>
      </c>
      <c r="B19" s="11"/>
      <c r="C19" s="10"/>
      <c r="D19" s="10"/>
      <c r="E19" s="87"/>
      <c r="F19" s="88"/>
      <c r="G19" s="88"/>
      <c r="H19" s="89"/>
      <c r="I19" s="72"/>
      <c r="J19" s="72"/>
      <c r="K19" s="2">
        <f aca="true" t="shared" si="2" ref="K19:K27">I19*0.45%</f>
        <v>0</v>
      </c>
      <c r="L19" s="72">
        <f aca="true" t="shared" si="3" ref="L19:L27">I19-K19</f>
        <v>0</v>
      </c>
      <c r="M19" s="72"/>
      <c r="N19" s="1"/>
      <c r="O19" s="34"/>
      <c r="P19" s="3"/>
    </row>
    <row r="20" spans="1:16" ht="21.75" customHeight="1" hidden="1">
      <c r="A20" s="1">
        <v>3</v>
      </c>
      <c r="B20" s="9"/>
      <c r="C20" s="23"/>
      <c r="E20" s="71"/>
      <c r="F20" s="71"/>
      <c r="G20" s="71"/>
      <c r="H20" s="71"/>
      <c r="I20" s="72"/>
      <c r="J20" s="72"/>
      <c r="K20" s="2">
        <f t="shared" si="2"/>
        <v>0</v>
      </c>
      <c r="L20" s="72">
        <f t="shared" si="3"/>
        <v>0</v>
      </c>
      <c r="M20" s="72"/>
      <c r="N20" s="1"/>
      <c r="O20" s="34"/>
      <c r="P20" s="3"/>
    </row>
    <row r="21" spans="1:16" ht="21.75" customHeight="1" hidden="1">
      <c r="A21" s="1">
        <v>4</v>
      </c>
      <c r="B21" s="9"/>
      <c r="C21" s="10"/>
      <c r="D21" s="10"/>
      <c r="E21" s="74"/>
      <c r="F21" s="75"/>
      <c r="G21" s="75"/>
      <c r="H21" s="76"/>
      <c r="I21" s="72"/>
      <c r="J21" s="72"/>
      <c r="K21" s="2">
        <f t="shared" si="2"/>
        <v>0</v>
      </c>
      <c r="L21" s="72">
        <f t="shared" si="3"/>
        <v>0</v>
      </c>
      <c r="M21" s="72"/>
      <c r="N21" s="1"/>
      <c r="O21" s="34"/>
      <c r="P21" s="3"/>
    </row>
    <row r="22" spans="1:16" ht="21.75" customHeight="1" hidden="1">
      <c r="A22" s="1">
        <v>5</v>
      </c>
      <c r="B22" s="9"/>
      <c r="C22" s="10"/>
      <c r="D22" s="10"/>
      <c r="E22" s="74"/>
      <c r="F22" s="75"/>
      <c r="G22" s="75"/>
      <c r="H22" s="76"/>
      <c r="I22" s="72"/>
      <c r="J22" s="72"/>
      <c r="K22" s="2">
        <f t="shared" si="2"/>
        <v>0</v>
      </c>
      <c r="L22" s="72">
        <f t="shared" si="3"/>
        <v>0</v>
      </c>
      <c r="M22" s="72"/>
      <c r="N22" s="1"/>
      <c r="O22" s="34"/>
      <c r="P22" s="3"/>
    </row>
    <row r="23" spans="1:16" ht="21.75" customHeight="1" hidden="1">
      <c r="A23" s="1">
        <v>6</v>
      </c>
      <c r="B23" s="9"/>
      <c r="C23" s="10"/>
      <c r="D23" s="10"/>
      <c r="E23" s="74"/>
      <c r="F23" s="75"/>
      <c r="G23" s="75"/>
      <c r="H23" s="76"/>
      <c r="I23" s="72"/>
      <c r="J23" s="72"/>
      <c r="K23" s="2">
        <f t="shared" si="2"/>
        <v>0</v>
      </c>
      <c r="L23" s="72">
        <f t="shared" si="3"/>
        <v>0</v>
      </c>
      <c r="M23" s="72"/>
      <c r="N23" s="1"/>
      <c r="O23" s="34"/>
      <c r="P23" s="3"/>
    </row>
    <row r="24" spans="1:16" ht="21.75" customHeight="1" hidden="1">
      <c r="A24" s="1">
        <v>7</v>
      </c>
      <c r="B24" s="9"/>
      <c r="C24" s="13"/>
      <c r="D24" s="10"/>
      <c r="E24" s="74"/>
      <c r="F24" s="75"/>
      <c r="G24" s="75"/>
      <c r="H24" s="76"/>
      <c r="I24" s="72"/>
      <c r="J24" s="72"/>
      <c r="K24" s="2">
        <f t="shared" si="2"/>
        <v>0</v>
      </c>
      <c r="L24" s="72">
        <f t="shared" si="3"/>
        <v>0</v>
      </c>
      <c r="M24" s="72"/>
      <c r="N24" s="1"/>
      <c r="O24" s="34"/>
      <c r="P24" s="3"/>
    </row>
    <row r="25" spans="1:16" ht="21.75" customHeight="1" hidden="1">
      <c r="A25" s="1">
        <v>8</v>
      </c>
      <c r="B25" s="9"/>
      <c r="C25" s="10"/>
      <c r="D25" s="10"/>
      <c r="E25" s="74"/>
      <c r="F25" s="75"/>
      <c r="G25" s="75"/>
      <c r="H25" s="76"/>
      <c r="I25" s="72"/>
      <c r="J25" s="72"/>
      <c r="K25" s="2">
        <f t="shared" si="2"/>
        <v>0</v>
      </c>
      <c r="L25" s="72">
        <f t="shared" si="3"/>
        <v>0</v>
      </c>
      <c r="M25" s="72"/>
      <c r="N25" s="1"/>
      <c r="O25" s="34"/>
      <c r="P25" s="3"/>
    </row>
    <row r="26" spans="1:16" ht="21.75" customHeight="1" hidden="1">
      <c r="A26" s="1">
        <v>9</v>
      </c>
      <c r="B26" s="9"/>
      <c r="C26" s="10"/>
      <c r="D26" s="13"/>
      <c r="E26" s="74"/>
      <c r="F26" s="75"/>
      <c r="G26" s="75"/>
      <c r="H26" s="76"/>
      <c r="I26" s="72"/>
      <c r="J26" s="72"/>
      <c r="K26" s="2">
        <f t="shared" si="2"/>
        <v>0</v>
      </c>
      <c r="L26" s="72">
        <f t="shared" si="3"/>
        <v>0</v>
      </c>
      <c r="M26" s="72"/>
      <c r="N26" s="1"/>
      <c r="O26" s="34"/>
      <c r="P26" s="3"/>
    </row>
    <row r="27" spans="1:16" ht="21.75" customHeight="1" hidden="1">
      <c r="A27" s="1">
        <v>10</v>
      </c>
      <c r="B27" s="9"/>
      <c r="C27" s="10"/>
      <c r="D27" s="10"/>
      <c r="E27" s="71"/>
      <c r="F27" s="71"/>
      <c r="G27" s="71"/>
      <c r="H27" s="71"/>
      <c r="I27" s="72"/>
      <c r="J27" s="72"/>
      <c r="K27" s="2">
        <f t="shared" si="2"/>
        <v>0</v>
      </c>
      <c r="L27" s="72">
        <f t="shared" si="3"/>
        <v>0</v>
      </c>
      <c r="M27" s="72"/>
      <c r="N27" s="1"/>
      <c r="O27" s="34"/>
      <c r="P27" s="3"/>
    </row>
    <row r="28" spans="1:16" ht="21.75" customHeight="1" hidden="1">
      <c r="A28" s="86"/>
      <c r="B28" s="86"/>
      <c r="C28" s="14"/>
      <c r="D28" s="14"/>
      <c r="E28" s="57"/>
      <c r="F28" s="58"/>
      <c r="G28" s="58"/>
      <c r="H28" s="59"/>
      <c r="I28" s="60">
        <f>SUM(I18:I27)</f>
        <v>0</v>
      </c>
      <c r="J28" s="60"/>
      <c r="K28" s="15">
        <f>SUM(K18:K27)</f>
        <v>0</v>
      </c>
      <c r="L28" s="60">
        <f>SUM(L18:L27)</f>
        <v>0</v>
      </c>
      <c r="M28" s="60"/>
      <c r="N28" s="16"/>
      <c r="O28" s="37"/>
      <c r="P28" s="3"/>
    </row>
    <row r="29" spans="1:16" ht="21.75" customHeight="1" thickBot="1">
      <c r="A29" s="57" t="s">
        <v>25</v>
      </c>
      <c r="B29" s="58"/>
      <c r="C29" s="59"/>
      <c r="D29" s="18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5"/>
      <c r="P29" s="3"/>
    </row>
    <row r="30" spans="1:16" ht="21.75" customHeight="1" thickBot="1">
      <c r="A30" s="19" t="s">
        <v>5</v>
      </c>
      <c r="B30" s="20" t="s">
        <v>6</v>
      </c>
      <c r="C30" s="84" t="s">
        <v>21</v>
      </c>
      <c r="D30" s="84"/>
      <c r="E30" s="85" t="s">
        <v>22</v>
      </c>
      <c r="F30" s="85"/>
      <c r="G30" s="85"/>
      <c r="H30" s="85"/>
      <c r="I30" s="79" t="s">
        <v>10</v>
      </c>
      <c r="J30" s="80"/>
      <c r="K30" s="20" t="s">
        <v>15</v>
      </c>
      <c r="L30" s="21" t="s">
        <v>16</v>
      </c>
      <c r="M30" s="79" t="s">
        <v>18</v>
      </c>
      <c r="N30" s="80"/>
      <c r="O30" s="38" t="s">
        <v>24</v>
      </c>
      <c r="P30" s="22" t="s">
        <v>4</v>
      </c>
    </row>
    <row r="31" spans="1:16" ht="21.75" customHeight="1">
      <c r="A31" s="1">
        <v>1</v>
      </c>
      <c r="B31" s="45"/>
      <c r="C31" s="10"/>
      <c r="D31" s="10"/>
      <c r="E31" s="81"/>
      <c r="F31" s="82"/>
      <c r="G31" s="82"/>
      <c r="H31" s="83"/>
      <c r="I31" s="72"/>
      <c r="J31" s="72"/>
      <c r="K31" s="2">
        <f>ROUNDDOWN((I31*3%),-1)</f>
        <v>0</v>
      </c>
      <c r="L31" s="2">
        <f>ROUNDDOWN((K31*10%),-1)</f>
        <v>0</v>
      </c>
      <c r="M31" s="72">
        <f>I31-K31-L31</f>
        <v>0</v>
      </c>
      <c r="N31" s="72"/>
      <c r="O31" s="39" t="s">
        <v>27</v>
      </c>
      <c r="P31" s="9"/>
    </row>
    <row r="32" spans="1:16" ht="21.75" customHeight="1">
      <c r="A32" s="1">
        <v>2</v>
      </c>
      <c r="B32" s="9"/>
      <c r="C32" s="13"/>
      <c r="D32" s="10"/>
      <c r="E32" s="74"/>
      <c r="F32" s="75"/>
      <c r="G32" s="75"/>
      <c r="H32" s="76"/>
      <c r="I32" s="77"/>
      <c r="J32" s="78"/>
      <c r="K32" s="2">
        <f>ROUNDDOWN((I32*3%),-1)</f>
        <v>0</v>
      </c>
      <c r="L32" s="2">
        <f>ROUNDDOWN((K32*10%),-1)</f>
        <v>0</v>
      </c>
      <c r="M32" s="72">
        <f>I32-K32-L32</f>
        <v>0</v>
      </c>
      <c r="N32" s="72"/>
      <c r="O32" s="39" t="s">
        <v>27</v>
      </c>
      <c r="P32" s="9"/>
    </row>
    <row r="33" spans="1:16" ht="21.75" customHeight="1">
      <c r="A33" s="1">
        <v>3</v>
      </c>
      <c r="B33" s="9"/>
      <c r="C33" s="13"/>
      <c r="D33" s="10"/>
      <c r="E33" s="74"/>
      <c r="F33" s="75"/>
      <c r="G33" s="75"/>
      <c r="H33" s="76"/>
      <c r="I33" s="77"/>
      <c r="J33" s="78"/>
      <c r="K33" s="2">
        <f>ROUNDDOWN((I33*3%),-1)</f>
        <v>0</v>
      </c>
      <c r="L33" s="2">
        <f>ROUNDDOWN((K33*10%),-1)</f>
        <v>0</v>
      </c>
      <c r="M33" s="72">
        <f>I33-K33-L33</f>
        <v>0</v>
      </c>
      <c r="N33" s="72"/>
      <c r="O33" s="39" t="s">
        <v>27</v>
      </c>
      <c r="P33" s="9"/>
    </row>
    <row r="34" spans="1:16" ht="21.75" customHeight="1">
      <c r="A34" s="1">
        <v>4</v>
      </c>
      <c r="B34" s="9"/>
      <c r="C34" s="23"/>
      <c r="D34" s="12"/>
      <c r="E34" s="71"/>
      <c r="F34" s="71"/>
      <c r="G34" s="71"/>
      <c r="H34" s="71"/>
      <c r="I34" s="72"/>
      <c r="J34" s="72"/>
      <c r="K34" s="2">
        <f>ROUNDDOWN((I34*3%),-1)</f>
        <v>0</v>
      </c>
      <c r="L34" s="2">
        <f>ROUNDDOWN((K34*10%),-1)</f>
        <v>0</v>
      </c>
      <c r="M34" s="72">
        <f>I34-K34-L34</f>
        <v>0</v>
      </c>
      <c r="N34" s="72"/>
      <c r="O34" s="39" t="s">
        <v>27</v>
      </c>
      <c r="P34" s="9"/>
    </row>
    <row r="35" spans="1:16" ht="21.75" customHeight="1">
      <c r="A35" s="1">
        <v>5</v>
      </c>
      <c r="B35" s="45"/>
      <c r="C35" s="23"/>
      <c r="D35" s="12"/>
      <c r="E35" s="73"/>
      <c r="F35" s="73"/>
      <c r="G35" s="73"/>
      <c r="H35" s="73"/>
      <c r="I35" s="72"/>
      <c r="J35" s="72"/>
      <c r="K35" s="2">
        <f>ROUNDDOWN((I35*3%),-1)</f>
        <v>0</v>
      </c>
      <c r="L35" s="2">
        <f>ROUNDDOWN((K35*10%),-1)</f>
        <v>0</v>
      </c>
      <c r="M35" s="72">
        <f>I35-K35-L35</f>
        <v>0</v>
      </c>
      <c r="N35" s="72"/>
      <c r="O35" s="39" t="s">
        <v>27</v>
      </c>
      <c r="P35" s="9"/>
    </row>
    <row r="36" spans="1:16" ht="21.75" customHeight="1">
      <c r="A36" s="16" t="s">
        <v>28</v>
      </c>
      <c r="B36" s="17"/>
      <c r="C36" s="14"/>
      <c r="D36" s="14"/>
      <c r="E36" s="65"/>
      <c r="F36" s="66"/>
      <c r="G36" s="66"/>
      <c r="H36" s="67"/>
      <c r="I36" s="68">
        <f>SUM(I31:I35)</f>
        <v>0</v>
      </c>
      <c r="J36" s="69"/>
      <c r="K36" s="15">
        <f>SUM(K31:K35)</f>
        <v>0</v>
      </c>
      <c r="L36" s="15">
        <f>SUM(L31:L35)</f>
        <v>0</v>
      </c>
      <c r="M36" s="68">
        <f>SUM(M31:M35)</f>
        <v>0</v>
      </c>
      <c r="N36" s="69"/>
      <c r="O36" s="40"/>
      <c r="P36" s="17"/>
    </row>
    <row r="39" spans="1:16" ht="21.75" customHeight="1">
      <c r="A39" s="70" t="s">
        <v>20</v>
      </c>
      <c r="B39" s="47"/>
      <c r="C39" s="48"/>
      <c r="I39" s="3"/>
      <c r="J39" s="3"/>
      <c r="K39" s="3"/>
      <c r="L39" s="3"/>
      <c r="M39" s="3"/>
      <c r="N39" s="3"/>
      <c r="O39" s="35"/>
      <c r="P39" s="3"/>
    </row>
    <row r="40" spans="1:14" ht="24.75" customHeight="1">
      <c r="A40" s="7" t="s">
        <v>5</v>
      </c>
      <c r="B40" s="7" t="s">
        <v>6</v>
      </c>
      <c r="C40" s="61" t="s">
        <v>21</v>
      </c>
      <c r="D40" s="61"/>
      <c r="E40" s="62" t="s">
        <v>22</v>
      </c>
      <c r="F40" s="62"/>
      <c r="G40" s="62"/>
      <c r="H40" s="62"/>
      <c r="I40" s="62" t="s">
        <v>10</v>
      </c>
      <c r="J40" s="62"/>
      <c r="K40" s="7" t="s">
        <v>23</v>
      </c>
      <c r="L40" s="7" t="s">
        <v>18</v>
      </c>
      <c r="M40" s="63" t="s">
        <v>29</v>
      </c>
      <c r="N40" s="64"/>
    </row>
    <row r="41" spans="1:14" ht="21" customHeight="1">
      <c r="A41" s="1">
        <v>1</v>
      </c>
      <c r="B41" s="11"/>
      <c r="C41" s="12"/>
      <c r="D41" s="12"/>
      <c r="E41" s="49"/>
      <c r="F41" s="50"/>
      <c r="G41" s="50"/>
      <c r="H41" s="51"/>
      <c r="I41" s="52"/>
      <c r="J41" s="52"/>
      <c r="K41" s="27">
        <f>ROUNDDOWN((I41*0.45%),-1)</f>
        <v>0</v>
      </c>
      <c r="L41" s="29">
        <f>I41-K41</f>
        <v>0</v>
      </c>
      <c r="M41" s="53"/>
      <c r="N41" s="54"/>
    </row>
    <row r="42" spans="1:14" ht="21" customHeight="1">
      <c r="A42" s="1">
        <v>2</v>
      </c>
      <c r="B42" s="11"/>
      <c r="C42" s="12"/>
      <c r="D42" s="12"/>
      <c r="E42" s="49"/>
      <c r="F42" s="50"/>
      <c r="G42" s="50"/>
      <c r="H42" s="51"/>
      <c r="I42" s="52"/>
      <c r="J42" s="52"/>
      <c r="K42" s="27">
        <f>ROUNDDOWN((I42*0.45%),-1)</f>
        <v>0</v>
      </c>
      <c r="L42" s="29">
        <f>I42-K42</f>
        <v>0</v>
      </c>
      <c r="M42" s="53"/>
      <c r="N42" s="54"/>
    </row>
    <row r="43" spans="1:14" ht="21" customHeight="1">
      <c r="A43" s="1">
        <v>3</v>
      </c>
      <c r="B43" s="11"/>
      <c r="C43" s="12"/>
      <c r="D43" s="12"/>
      <c r="E43" s="49"/>
      <c r="F43" s="50"/>
      <c r="G43" s="50"/>
      <c r="H43" s="51"/>
      <c r="I43" s="52"/>
      <c r="J43" s="52"/>
      <c r="K43" s="27">
        <f>ROUNDDOWN((I43*0.45%),-1)</f>
        <v>0</v>
      </c>
      <c r="L43" s="29">
        <f>I43-K43</f>
        <v>0</v>
      </c>
      <c r="M43" s="53"/>
      <c r="N43" s="54"/>
    </row>
    <row r="44" spans="1:14" ht="21" customHeight="1">
      <c r="A44" s="1">
        <v>4</v>
      </c>
      <c r="B44" s="11"/>
      <c r="C44" s="12"/>
      <c r="D44" s="12"/>
      <c r="E44" s="49"/>
      <c r="F44" s="50"/>
      <c r="G44" s="50"/>
      <c r="H44" s="51"/>
      <c r="I44" s="52"/>
      <c r="J44" s="52"/>
      <c r="K44" s="27">
        <f>ROUNDDOWN((I44*0.45%),-1)</f>
        <v>0</v>
      </c>
      <c r="L44" s="29">
        <f>I44-K44</f>
        <v>0</v>
      </c>
      <c r="M44" s="53"/>
      <c r="N44" s="54"/>
    </row>
    <row r="45" spans="1:14" ht="21" customHeight="1">
      <c r="A45" s="1">
        <v>5</v>
      </c>
      <c r="B45" s="11"/>
      <c r="C45" s="12"/>
      <c r="D45" s="12"/>
      <c r="E45" s="49"/>
      <c r="F45" s="50"/>
      <c r="G45" s="50"/>
      <c r="H45" s="51"/>
      <c r="I45" s="52"/>
      <c r="J45" s="52"/>
      <c r="K45" s="27">
        <f>ROUNDDOWN((I45*0.45%),-1)</f>
        <v>0</v>
      </c>
      <c r="L45" s="29">
        <f>I45-K45</f>
        <v>0</v>
      </c>
      <c r="M45" s="53"/>
      <c r="N45" s="54"/>
    </row>
    <row r="46" spans="1:14" ht="21" customHeight="1">
      <c r="A46" s="55"/>
      <c r="B46" s="56"/>
      <c r="C46" s="14"/>
      <c r="D46" s="14"/>
      <c r="E46" s="57"/>
      <c r="F46" s="58"/>
      <c r="G46" s="58"/>
      <c r="H46" s="59"/>
      <c r="I46" s="60">
        <f>SUM(I41:I45)</f>
        <v>0</v>
      </c>
      <c r="J46" s="60"/>
      <c r="K46" s="28">
        <f>SUM(K41:K45)</f>
        <v>0</v>
      </c>
      <c r="L46" s="30">
        <f>SUM(L41:L45)</f>
        <v>0</v>
      </c>
      <c r="M46" s="57"/>
      <c r="N46" s="59"/>
    </row>
    <row r="47" spans="1:16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5"/>
      <c r="P47" s="3"/>
    </row>
  </sheetData>
  <sheetProtection/>
  <mergeCells count="100">
    <mergeCell ref="A4:B4"/>
    <mergeCell ref="A5:B5"/>
    <mergeCell ref="C5:H5"/>
    <mergeCell ref="I5:N5"/>
    <mergeCell ref="O5:P5"/>
    <mergeCell ref="Q5:Q6"/>
    <mergeCell ref="F6:G6"/>
    <mergeCell ref="F7:G7"/>
    <mergeCell ref="F8:G8"/>
    <mergeCell ref="F9:G9"/>
    <mergeCell ref="F10:G10"/>
    <mergeCell ref="F11:G11"/>
    <mergeCell ref="A12:B12"/>
    <mergeCell ref="F12:G12"/>
    <mergeCell ref="A16:C16"/>
    <mergeCell ref="C17:D17"/>
    <mergeCell ref="E17:H17"/>
    <mergeCell ref="I17:J17"/>
    <mergeCell ref="L17:M17"/>
    <mergeCell ref="E18:H18"/>
    <mergeCell ref="I18:J18"/>
    <mergeCell ref="L18:M18"/>
    <mergeCell ref="E19:H19"/>
    <mergeCell ref="I19:J19"/>
    <mergeCell ref="L19:M19"/>
    <mergeCell ref="E20:H20"/>
    <mergeCell ref="I20:J20"/>
    <mergeCell ref="L20:M20"/>
    <mergeCell ref="E21:H21"/>
    <mergeCell ref="I21:J21"/>
    <mergeCell ref="L21:M21"/>
    <mergeCell ref="E22:H22"/>
    <mergeCell ref="I22:J22"/>
    <mergeCell ref="L22:M22"/>
    <mergeCell ref="E23:H23"/>
    <mergeCell ref="I23:J23"/>
    <mergeCell ref="L23:M23"/>
    <mergeCell ref="E24:H24"/>
    <mergeCell ref="I24:J24"/>
    <mergeCell ref="L24:M24"/>
    <mergeCell ref="E25:H25"/>
    <mergeCell ref="I25:J25"/>
    <mergeCell ref="L25:M25"/>
    <mergeCell ref="E26:H26"/>
    <mergeCell ref="I26:J26"/>
    <mergeCell ref="L26:M26"/>
    <mergeCell ref="E27:H27"/>
    <mergeCell ref="I27:J27"/>
    <mergeCell ref="L27:M27"/>
    <mergeCell ref="A28:B28"/>
    <mergeCell ref="E28:H28"/>
    <mergeCell ref="I28:J28"/>
    <mergeCell ref="L28:M28"/>
    <mergeCell ref="A29:C29"/>
    <mergeCell ref="C30:D30"/>
    <mergeCell ref="E30:H30"/>
    <mergeCell ref="I30:J30"/>
    <mergeCell ref="M30:N30"/>
    <mergeCell ref="E31:H31"/>
    <mergeCell ref="I31:J31"/>
    <mergeCell ref="M31:N31"/>
    <mergeCell ref="E32:H32"/>
    <mergeCell ref="I32:J32"/>
    <mergeCell ref="M32:N32"/>
    <mergeCell ref="E33:H33"/>
    <mergeCell ref="I33:J33"/>
    <mergeCell ref="M33:N33"/>
    <mergeCell ref="E34:H34"/>
    <mergeCell ref="I34:J34"/>
    <mergeCell ref="M34:N34"/>
    <mergeCell ref="E35:H35"/>
    <mergeCell ref="I35:J35"/>
    <mergeCell ref="M35:N35"/>
    <mergeCell ref="E36:H36"/>
    <mergeCell ref="I36:J36"/>
    <mergeCell ref="M36:N36"/>
    <mergeCell ref="A39:C39"/>
    <mergeCell ref="C40:D40"/>
    <mergeCell ref="E40:H40"/>
    <mergeCell ref="I40:J40"/>
    <mergeCell ref="M40:N40"/>
    <mergeCell ref="E41:H41"/>
    <mergeCell ref="I41:J41"/>
    <mergeCell ref="M41:N41"/>
    <mergeCell ref="E42:H42"/>
    <mergeCell ref="I42:J42"/>
    <mergeCell ref="M42:N42"/>
    <mergeCell ref="E43:H43"/>
    <mergeCell ref="I43:J43"/>
    <mergeCell ref="M43:N43"/>
    <mergeCell ref="E44:H44"/>
    <mergeCell ref="I44:J44"/>
    <mergeCell ref="M44:N44"/>
    <mergeCell ref="E45:H45"/>
    <mergeCell ref="I45:J45"/>
    <mergeCell ref="M45:N45"/>
    <mergeCell ref="A46:B46"/>
    <mergeCell ref="E46:H46"/>
    <mergeCell ref="I46:J46"/>
    <mergeCell ref="M46:N4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7"/>
  <sheetViews>
    <sheetView tabSelected="1" zoomScalePageLayoutView="0" workbookViewId="0" topLeftCell="A1">
      <selection activeCell="E34" sqref="E34:H34"/>
    </sheetView>
  </sheetViews>
  <sheetFormatPr defaultColWidth="8.88671875" defaultRowHeight="13.5"/>
  <cols>
    <col min="1" max="1" width="6.10546875" style="0" customWidth="1"/>
    <col min="2" max="2" width="9.88671875" style="0" customWidth="1"/>
    <col min="3" max="3" width="12.88671875" style="0" customWidth="1"/>
    <col min="4" max="4" width="13.77734375" style="0" customWidth="1"/>
    <col min="5" max="5" width="12.10546875" style="0" customWidth="1"/>
    <col min="6" max="6" width="10.10546875" style="0" customWidth="1"/>
    <col min="7" max="7" width="6.4453125" style="0" customWidth="1"/>
    <col min="8" max="8" width="13.3359375" style="0" customWidth="1"/>
    <col min="9" max="9" width="10.6640625" style="0" customWidth="1"/>
    <col min="10" max="10" width="10.99609375" style="0" customWidth="1"/>
    <col min="11" max="11" width="13.99609375" style="0" bestFit="1" customWidth="1"/>
    <col min="12" max="12" width="11.5546875" style="0" customWidth="1"/>
    <col min="13" max="13" width="10.5546875" style="0" customWidth="1"/>
    <col min="14" max="14" width="9.6640625" style="0" customWidth="1"/>
    <col min="15" max="15" width="9.99609375" style="32" customWidth="1"/>
    <col min="16" max="16" width="13.21484375" style="0" customWidth="1"/>
    <col min="17" max="17" width="4.88671875" style="0" customWidth="1"/>
  </cols>
  <sheetData>
    <row r="2" ht="13.5">
      <c r="O2" s="31"/>
    </row>
    <row r="3" ht="13.5"/>
    <row r="4" spans="1:2" ht="21.75" customHeight="1" thickBot="1">
      <c r="A4" s="102" t="s">
        <v>0</v>
      </c>
      <c r="B4" s="103"/>
    </row>
    <row r="5" spans="1:17" ht="21.75" customHeight="1" thickBot="1">
      <c r="A5" s="104" t="s">
        <v>1</v>
      </c>
      <c r="B5" s="105"/>
      <c r="C5" s="96" t="s">
        <v>2</v>
      </c>
      <c r="D5" s="97"/>
      <c r="E5" s="97"/>
      <c r="F5" s="97"/>
      <c r="G5" s="97"/>
      <c r="H5" s="97"/>
      <c r="I5" s="96" t="s">
        <v>3</v>
      </c>
      <c r="J5" s="97"/>
      <c r="K5" s="97"/>
      <c r="L5" s="97"/>
      <c r="M5" s="97"/>
      <c r="N5" s="97"/>
      <c r="O5" s="96"/>
      <c r="P5" s="97"/>
      <c r="Q5" s="98" t="s">
        <v>4</v>
      </c>
    </row>
    <row r="6" spans="1:17" ht="21.75" customHeight="1" thickBo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100" t="s">
        <v>32</v>
      </c>
      <c r="G6" s="101"/>
      <c r="H6" s="6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O6" s="33" t="s">
        <v>17</v>
      </c>
      <c r="P6" s="5" t="s">
        <v>18</v>
      </c>
      <c r="Q6" s="99"/>
    </row>
    <row r="7" spans="1:17" ht="21.75" customHeight="1" thickBot="1">
      <c r="A7" s="1">
        <v>1</v>
      </c>
      <c r="B7" s="1" t="s">
        <v>30</v>
      </c>
      <c r="C7" s="2">
        <v>2469230</v>
      </c>
      <c r="D7" s="2">
        <v>100000</v>
      </c>
      <c r="E7" s="2">
        <v>200000</v>
      </c>
      <c r="F7" s="94"/>
      <c r="G7" s="95"/>
      <c r="H7" s="2">
        <f aca="true" t="shared" si="0" ref="H7:H12">SUM(C7:G7)</f>
        <v>2769230</v>
      </c>
      <c r="I7" s="2">
        <f>ROUNDDOWN((C7*4.5%),-1)</f>
        <v>111110</v>
      </c>
      <c r="J7" s="2">
        <f>ROUNDDOWN((C7*2.665%),-1)</f>
        <v>65800</v>
      </c>
      <c r="K7" s="2">
        <f>ROUNDDOWN((J7*6.55%),-1)</f>
        <v>4300</v>
      </c>
      <c r="L7" s="2">
        <v>0</v>
      </c>
      <c r="M7" s="2"/>
      <c r="N7" s="2"/>
      <c r="O7" s="34">
        <f>SUM(I7:N7)</f>
        <v>181210</v>
      </c>
      <c r="P7" s="2">
        <f>H7-O7</f>
        <v>2588020</v>
      </c>
      <c r="Q7" s="24"/>
    </row>
    <row r="8" spans="1:17" ht="21.75" customHeight="1" thickBot="1">
      <c r="A8" s="1">
        <v>2</v>
      </c>
      <c r="B8" s="1" t="s">
        <v>31</v>
      </c>
      <c r="C8" s="2">
        <v>950000</v>
      </c>
      <c r="D8" s="2">
        <v>100000</v>
      </c>
      <c r="E8" s="2">
        <v>200000</v>
      </c>
      <c r="F8" s="106">
        <v>100000</v>
      </c>
      <c r="G8" s="107"/>
      <c r="H8" s="2">
        <f t="shared" si="0"/>
        <v>1350000</v>
      </c>
      <c r="I8" s="2">
        <f>ROUNDDOWN((C8*4.5%),-1)</f>
        <v>42750</v>
      </c>
      <c r="J8" s="2">
        <f>ROUNDDOWN((C8*2.665%),-1)</f>
        <v>25310</v>
      </c>
      <c r="K8" s="2">
        <f>ROUNDDOWN((J8*6.55%),-1)</f>
        <v>1650</v>
      </c>
      <c r="L8" s="2">
        <f>ROUNDDOWN((H8*0.45%),-1)</f>
        <v>6070</v>
      </c>
      <c r="M8" s="2"/>
      <c r="N8" s="2"/>
      <c r="O8" s="34">
        <f>SUM(I8:N8)</f>
        <v>75780</v>
      </c>
      <c r="P8" s="2">
        <f>H8-O8</f>
        <v>1274220</v>
      </c>
      <c r="Q8" s="25"/>
    </row>
    <row r="9" spans="1:17" ht="21.75" customHeight="1" thickBot="1">
      <c r="A9" s="1">
        <v>3</v>
      </c>
      <c r="B9" s="1"/>
      <c r="C9" s="2"/>
      <c r="D9" s="2"/>
      <c r="E9" s="2"/>
      <c r="F9" s="94"/>
      <c r="G9" s="95"/>
      <c r="H9" s="2">
        <f t="shared" si="0"/>
        <v>0</v>
      </c>
      <c r="I9" s="2">
        <f>ROUNDDOWN((C9*4.5%),-1)</f>
        <v>0</v>
      </c>
      <c r="J9" s="2">
        <f>ROUNDDOWN((C9*2.665%),-1)</f>
        <v>0</v>
      </c>
      <c r="K9" s="2">
        <f>ROUNDDOWN((J9*6.55%),-1)</f>
        <v>0</v>
      </c>
      <c r="L9" s="2">
        <f>ROUNDDOWN((H9*0.45%),-1)</f>
        <v>0</v>
      </c>
      <c r="M9" s="2"/>
      <c r="N9" s="2"/>
      <c r="O9" s="34">
        <f>SUM(I9:N9)</f>
        <v>0</v>
      </c>
      <c r="P9" s="2">
        <f>H9-O9</f>
        <v>0</v>
      </c>
      <c r="Q9" s="25"/>
    </row>
    <row r="10" spans="1:17" ht="21.75" customHeight="1" thickBot="1">
      <c r="A10" s="1">
        <v>4</v>
      </c>
      <c r="B10" s="1"/>
      <c r="C10" s="2"/>
      <c r="D10" s="2"/>
      <c r="E10" s="2"/>
      <c r="F10" s="94"/>
      <c r="G10" s="95"/>
      <c r="H10" s="2">
        <f t="shared" si="0"/>
        <v>0</v>
      </c>
      <c r="I10" s="2">
        <f>ROUNDDOWN((C10*4.5%),-1)</f>
        <v>0</v>
      </c>
      <c r="J10" s="2">
        <f>ROUNDDOWN((C10*2.665%),-1)</f>
        <v>0</v>
      </c>
      <c r="K10" s="2">
        <f>ROUNDDOWN((J10*6.55%),-1)</f>
        <v>0</v>
      </c>
      <c r="L10" s="2">
        <f>ROUNDDOWN((H10*0.45%),-1)</f>
        <v>0</v>
      </c>
      <c r="M10" s="2"/>
      <c r="N10" s="2"/>
      <c r="O10" s="34">
        <f>SUM(I10:N10)</f>
        <v>0</v>
      </c>
      <c r="P10" s="2">
        <f>H10-O10</f>
        <v>0</v>
      </c>
      <c r="Q10" s="26"/>
    </row>
    <row r="11" spans="1:17" ht="21.75" customHeight="1">
      <c r="A11" s="1">
        <v>5</v>
      </c>
      <c r="B11" s="1"/>
      <c r="C11" s="2"/>
      <c r="D11" s="2"/>
      <c r="E11" s="2"/>
      <c r="F11" s="94"/>
      <c r="G11" s="95"/>
      <c r="H11" s="2">
        <f t="shared" si="0"/>
        <v>0</v>
      </c>
      <c r="I11" s="2">
        <f>ROUNDDOWN((C11*4.5%),-1)</f>
        <v>0</v>
      </c>
      <c r="J11" s="2">
        <f>ROUNDDOWN((C11*2.665%),-1)</f>
        <v>0</v>
      </c>
      <c r="K11" s="2">
        <f>ROUNDDOWN((J11*6.55%),-1)</f>
        <v>0</v>
      </c>
      <c r="L11" s="2">
        <f>ROUNDDOWN((H11*0.45%),-1)</f>
        <v>0</v>
      </c>
      <c r="M11" s="2"/>
      <c r="N11" s="2"/>
      <c r="O11" s="34">
        <f>SUM(I11:N11)</f>
        <v>0</v>
      </c>
      <c r="P11" s="2">
        <f>H11-O11</f>
        <v>0</v>
      </c>
      <c r="Q11" s="26"/>
    </row>
    <row r="12" spans="1:17" ht="21.75" customHeight="1" thickBot="1">
      <c r="A12" s="90" t="s">
        <v>19</v>
      </c>
      <c r="B12" s="91"/>
      <c r="C12" s="41">
        <f>SUM(C7:C11)</f>
        <v>3419230</v>
      </c>
      <c r="D12" s="41">
        <f>SUM(D7:D11)</f>
        <v>200000</v>
      </c>
      <c r="E12" s="41">
        <f>SUM(E7:E11)</f>
        <v>400000</v>
      </c>
      <c r="F12" s="92">
        <f>SUM(F7:F11)</f>
        <v>100000</v>
      </c>
      <c r="G12" s="93"/>
      <c r="H12" s="15">
        <f t="shared" si="0"/>
        <v>4119230</v>
      </c>
      <c r="I12" s="41">
        <f aca="true" t="shared" si="1" ref="I12:P12">SUM(I7:I11)</f>
        <v>153860</v>
      </c>
      <c r="J12" s="41">
        <f t="shared" si="1"/>
        <v>91110</v>
      </c>
      <c r="K12" s="41">
        <f t="shared" si="1"/>
        <v>5950</v>
      </c>
      <c r="L12" s="41">
        <f t="shared" si="1"/>
        <v>6070</v>
      </c>
      <c r="M12" s="41">
        <f t="shared" si="1"/>
        <v>0</v>
      </c>
      <c r="N12" s="42">
        <f t="shared" si="1"/>
        <v>0</v>
      </c>
      <c r="O12" s="43">
        <f t="shared" si="1"/>
        <v>256990</v>
      </c>
      <c r="P12" s="41">
        <f t="shared" si="1"/>
        <v>3862240</v>
      </c>
      <c r="Q12" s="44"/>
    </row>
    <row r="13" spans="1:17" ht="3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5"/>
      <c r="P13" s="3"/>
      <c r="Q13" s="3"/>
    </row>
    <row r="14" ht="13.5" hidden="1"/>
    <row r="15" ht="13.5" hidden="1"/>
    <row r="16" spans="1:16" ht="21.75" customHeight="1" hidden="1">
      <c r="A16" s="70" t="s">
        <v>20</v>
      </c>
      <c r="B16" s="47"/>
      <c r="C16" s="48"/>
      <c r="I16" s="3"/>
      <c r="J16" s="3"/>
      <c r="K16" s="3"/>
      <c r="L16" s="3"/>
      <c r="M16" s="3"/>
      <c r="N16" s="3"/>
      <c r="O16" s="35"/>
      <c r="P16" s="3"/>
    </row>
    <row r="17" spans="1:16" ht="21.75" customHeight="1" hidden="1">
      <c r="A17" s="7" t="s">
        <v>5</v>
      </c>
      <c r="B17" s="7" t="s">
        <v>6</v>
      </c>
      <c r="C17" s="61" t="s">
        <v>21</v>
      </c>
      <c r="D17" s="61"/>
      <c r="E17" s="62" t="s">
        <v>22</v>
      </c>
      <c r="F17" s="62"/>
      <c r="G17" s="62"/>
      <c r="H17" s="62"/>
      <c r="I17" s="62" t="s">
        <v>10</v>
      </c>
      <c r="J17" s="62"/>
      <c r="K17" s="8" t="s">
        <v>23</v>
      </c>
      <c r="L17" s="62" t="s">
        <v>18</v>
      </c>
      <c r="M17" s="62"/>
      <c r="N17" s="7" t="s">
        <v>24</v>
      </c>
      <c r="O17" s="36" t="s">
        <v>4</v>
      </c>
      <c r="P17" s="3"/>
    </row>
    <row r="18" spans="1:16" ht="21.75" customHeight="1" hidden="1">
      <c r="A18" s="1">
        <v>1</v>
      </c>
      <c r="B18" s="9"/>
      <c r="C18" s="10"/>
      <c r="D18" s="10"/>
      <c r="E18" s="87"/>
      <c r="F18" s="88"/>
      <c r="G18" s="88"/>
      <c r="H18" s="89"/>
      <c r="I18" s="72"/>
      <c r="J18" s="72"/>
      <c r="K18" s="2">
        <f>I18*0.45%</f>
        <v>0</v>
      </c>
      <c r="L18" s="72">
        <f>I18-K18</f>
        <v>0</v>
      </c>
      <c r="M18" s="72"/>
      <c r="N18" s="1"/>
      <c r="O18" s="34"/>
      <c r="P18" s="3"/>
    </row>
    <row r="19" spans="1:16" ht="21.75" customHeight="1" hidden="1">
      <c r="A19" s="1">
        <v>2</v>
      </c>
      <c r="B19" s="11"/>
      <c r="C19" s="10"/>
      <c r="D19" s="10"/>
      <c r="E19" s="87"/>
      <c r="F19" s="88"/>
      <c r="G19" s="88"/>
      <c r="H19" s="89"/>
      <c r="I19" s="72"/>
      <c r="J19" s="72"/>
      <c r="K19" s="2">
        <f aca="true" t="shared" si="2" ref="K19:K27">I19*0.45%</f>
        <v>0</v>
      </c>
      <c r="L19" s="72">
        <f aca="true" t="shared" si="3" ref="L19:L27">I19-K19</f>
        <v>0</v>
      </c>
      <c r="M19" s="72"/>
      <c r="N19" s="1"/>
      <c r="O19" s="34"/>
      <c r="P19" s="3"/>
    </row>
    <row r="20" spans="1:16" ht="21.75" customHeight="1" hidden="1">
      <c r="A20" s="1">
        <v>3</v>
      </c>
      <c r="B20" s="9"/>
      <c r="C20" s="23"/>
      <c r="E20" s="71"/>
      <c r="F20" s="71"/>
      <c r="G20" s="71"/>
      <c r="H20" s="71"/>
      <c r="I20" s="72"/>
      <c r="J20" s="72"/>
      <c r="K20" s="2">
        <f t="shared" si="2"/>
        <v>0</v>
      </c>
      <c r="L20" s="72">
        <f t="shared" si="3"/>
        <v>0</v>
      </c>
      <c r="M20" s="72"/>
      <c r="N20" s="1"/>
      <c r="O20" s="34"/>
      <c r="P20" s="3"/>
    </row>
    <row r="21" spans="1:16" ht="21.75" customHeight="1" hidden="1">
      <c r="A21" s="1">
        <v>4</v>
      </c>
      <c r="B21" s="9"/>
      <c r="C21" s="10"/>
      <c r="D21" s="10"/>
      <c r="E21" s="74"/>
      <c r="F21" s="75"/>
      <c r="G21" s="75"/>
      <c r="H21" s="76"/>
      <c r="I21" s="72"/>
      <c r="J21" s="72"/>
      <c r="K21" s="2">
        <f t="shared" si="2"/>
        <v>0</v>
      </c>
      <c r="L21" s="72">
        <f t="shared" si="3"/>
        <v>0</v>
      </c>
      <c r="M21" s="72"/>
      <c r="N21" s="1"/>
      <c r="O21" s="34"/>
      <c r="P21" s="3"/>
    </row>
    <row r="22" spans="1:16" ht="21.75" customHeight="1" hidden="1">
      <c r="A22" s="1">
        <v>5</v>
      </c>
      <c r="B22" s="9"/>
      <c r="C22" s="10"/>
      <c r="D22" s="10"/>
      <c r="E22" s="74"/>
      <c r="F22" s="75"/>
      <c r="G22" s="75"/>
      <c r="H22" s="76"/>
      <c r="I22" s="72"/>
      <c r="J22" s="72"/>
      <c r="K22" s="2">
        <f t="shared" si="2"/>
        <v>0</v>
      </c>
      <c r="L22" s="72">
        <f t="shared" si="3"/>
        <v>0</v>
      </c>
      <c r="M22" s="72"/>
      <c r="N22" s="1"/>
      <c r="O22" s="34"/>
      <c r="P22" s="3"/>
    </row>
    <row r="23" spans="1:16" ht="21.75" customHeight="1" hidden="1">
      <c r="A23" s="1">
        <v>6</v>
      </c>
      <c r="B23" s="9"/>
      <c r="C23" s="10"/>
      <c r="D23" s="10"/>
      <c r="E23" s="74"/>
      <c r="F23" s="75"/>
      <c r="G23" s="75"/>
      <c r="H23" s="76"/>
      <c r="I23" s="72"/>
      <c r="J23" s="72"/>
      <c r="K23" s="2">
        <f t="shared" si="2"/>
        <v>0</v>
      </c>
      <c r="L23" s="72">
        <f t="shared" si="3"/>
        <v>0</v>
      </c>
      <c r="M23" s="72"/>
      <c r="N23" s="1"/>
      <c r="O23" s="34"/>
      <c r="P23" s="3"/>
    </row>
    <row r="24" spans="1:16" ht="21.75" customHeight="1" hidden="1">
      <c r="A24" s="1">
        <v>7</v>
      </c>
      <c r="B24" s="9"/>
      <c r="C24" s="13"/>
      <c r="D24" s="10"/>
      <c r="E24" s="74"/>
      <c r="F24" s="75"/>
      <c r="G24" s="75"/>
      <c r="H24" s="76"/>
      <c r="I24" s="72"/>
      <c r="J24" s="72"/>
      <c r="K24" s="2">
        <f t="shared" si="2"/>
        <v>0</v>
      </c>
      <c r="L24" s="72">
        <f t="shared" si="3"/>
        <v>0</v>
      </c>
      <c r="M24" s="72"/>
      <c r="N24" s="1"/>
      <c r="O24" s="34"/>
      <c r="P24" s="3"/>
    </row>
    <row r="25" spans="1:16" ht="21.75" customHeight="1" hidden="1">
      <c r="A25" s="1">
        <v>8</v>
      </c>
      <c r="B25" s="9"/>
      <c r="C25" s="10"/>
      <c r="D25" s="10"/>
      <c r="E25" s="74"/>
      <c r="F25" s="75"/>
      <c r="G25" s="75"/>
      <c r="H25" s="76"/>
      <c r="I25" s="72"/>
      <c r="J25" s="72"/>
      <c r="K25" s="2">
        <f t="shared" si="2"/>
        <v>0</v>
      </c>
      <c r="L25" s="72">
        <f t="shared" si="3"/>
        <v>0</v>
      </c>
      <c r="M25" s="72"/>
      <c r="N25" s="1"/>
      <c r="O25" s="34"/>
      <c r="P25" s="3"/>
    </row>
    <row r="26" spans="1:16" ht="21.75" customHeight="1" hidden="1">
      <c r="A26" s="1">
        <v>9</v>
      </c>
      <c r="B26" s="9"/>
      <c r="C26" s="10"/>
      <c r="D26" s="13"/>
      <c r="E26" s="74"/>
      <c r="F26" s="75"/>
      <c r="G26" s="75"/>
      <c r="H26" s="76"/>
      <c r="I26" s="72"/>
      <c r="J26" s="72"/>
      <c r="K26" s="2">
        <f t="shared" si="2"/>
        <v>0</v>
      </c>
      <c r="L26" s="72">
        <f t="shared" si="3"/>
        <v>0</v>
      </c>
      <c r="M26" s="72"/>
      <c r="N26" s="1"/>
      <c r="O26" s="34"/>
      <c r="P26" s="3"/>
    </row>
    <row r="27" spans="1:16" ht="21.75" customHeight="1" hidden="1">
      <c r="A27" s="1">
        <v>10</v>
      </c>
      <c r="B27" s="9"/>
      <c r="C27" s="10"/>
      <c r="D27" s="10"/>
      <c r="E27" s="71"/>
      <c r="F27" s="71"/>
      <c r="G27" s="71"/>
      <c r="H27" s="71"/>
      <c r="I27" s="72"/>
      <c r="J27" s="72"/>
      <c r="K27" s="2">
        <f t="shared" si="2"/>
        <v>0</v>
      </c>
      <c r="L27" s="72">
        <f t="shared" si="3"/>
        <v>0</v>
      </c>
      <c r="M27" s="72"/>
      <c r="N27" s="1"/>
      <c r="O27" s="34"/>
      <c r="P27" s="3"/>
    </row>
    <row r="28" spans="1:16" ht="21.75" customHeight="1" hidden="1">
      <c r="A28" s="86"/>
      <c r="B28" s="86"/>
      <c r="C28" s="14"/>
      <c r="D28" s="14"/>
      <c r="E28" s="57"/>
      <c r="F28" s="58"/>
      <c r="G28" s="58"/>
      <c r="H28" s="59"/>
      <c r="I28" s="60">
        <f>SUM(I18:I27)</f>
        <v>0</v>
      </c>
      <c r="J28" s="60"/>
      <c r="K28" s="15">
        <f>SUM(K18:K27)</f>
        <v>0</v>
      </c>
      <c r="L28" s="60">
        <f>SUM(L18:L27)</f>
        <v>0</v>
      </c>
      <c r="M28" s="60"/>
      <c r="N28" s="16"/>
      <c r="O28" s="37"/>
      <c r="P28" s="3"/>
    </row>
    <row r="29" spans="1:16" ht="21.75" customHeight="1" thickBot="1">
      <c r="A29" s="57" t="s">
        <v>25</v>
      </c>
      <c r="B29" s="58"/>
      <c r="C29" s="59"/>
      <c r="D29" s="18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5"/>
      <c r="P29" s="3"/>
    </row>
    <row r="30" spans="1:16" ht="21.75" customHeight="1" thickBot="1">
      <c r="A30" s="19" t="s">
        <v>5</v>
      </c>
      <c r="B30" s="20" t="s">
        <v>6</v>
      </c>
      <c r="C30" s="84" t="s">
        <v>21</v>
      </c>
      <c r="D30" s="84"/>
      <c r="E30" s="85" t="s">
        <v>22</v>
      </c>
      <c r="F30" s="85"/>
      <c r="G30" s="85"/>
      <c r="H30" s="85"/>
      <c r="I30" s="79" t="s">
        <v>10</v>
      </c>
      <c r="J30" s="80"/>
      <c r="K30" s="20" t="s">
        <v>15</v>
      </c>
      <c r="L30" s="21" t="s">
        <v>16</v>
      </c>
      <c r="M30" s="79" t="s">
        <v>18</v>
      </c>
      <c r="N30" s="80"/>
      <c r="O30" s="38" t="s">
        <v>24</v>
      </c>
      <c r="P30" s="22" t="s">
        <v>4</v>
      </c>
    </row>
    <row r="31" spans="1:16" ht="21.75" customHeight="1">
      <c r="A31" s="1">
        <v>1</v>
      </c>
      <c r="B31" s="45"/>
      <c r="C31" s="10"/>
      <c r="D31" s="10"/>
      <c r="E31" s="81"/>
      <c r="F31" s="82"/>
      <c r="G31" s="82"/>
      <c r="H31" s="83"/>
      <c r="I31" s="72"/>
      <c r="J31" s="72"/>
      <c r="K31" s="2">
        <f>ROUNDDOWN((I31*3%),-1)</f>
        <v>0</v>
      </c>
      <c r="L31" s="2">
        <f>ROUNDDOWN((K31*10%),-1)</f>
        <v>0</v>
      </c>
      <c r="M31" s="72">
        <f>I31-K31-L31</f>
        <v>0</v>
      </c>
      <c r="N31" s="72"/>
      <c r="O31" s="39" t="s">
        <v>27</v>
      </c>
      <c r="P31" s="9"/>
    </row>
    <row r="32" spans="1:16" ht="21.75" customHeight="1">
      <c r="A32" s="1">
        <v>2</v>
      </c>
      <c r="B32" s="9"/>
      <c r="C32" s="13"/>
      <c r="D32" s="10"/>
      <c r="E32" s="74"/>
      <c r="F32" s="75"/>
      <c r="G32" s="75"/>
      <c r="H32" s="76"/>
      <c r="I32" s="77"/>
      <c r="J32" s="78"/>
      <c r="K32" s="2">
        <f>ROUNDDOWN((I32*3%),-1)</f>
        <v>0</v>
      </c>
      <c r="L32" s="2">
        <f>ROUNDDOWN((K32*10%),-1)</f>
        <v>0</v>
      </c>
      <c r="M32" s="72">
        <f>I32-K32-L32</f>
        <v>0</v>
      </c>
      <c r="N32" s="72"/>
      <c r="O32" s="39" t="s">
        <v>27</v>
      </c>
      <c r="P32" s="9"/>
    </row>
    <row r="33" spans="1:16" ht="21.75" customHeight="1">
      <c r="A33" s="1">
        <v>3</v>
      </c>
      <c r="B33" s="9"/>
      <c r="C33" s="13"/>
      <c r="D33" s="10"/>
      <c r="E33" s="74"/>
      <c r="F33" s="75"/>
      <c r="G33" s="75"/>
      <c r="H33" s="76"/>
      <c r="I33" s="77"/>
      <c r="J33" s="78"/>
      <c r="K33" s="2">
        <f>ROUNDDOWN((I33*3%),-1)</f>
        <v>0</v>
      </c>
      <c r="L33" s="2">
        <f>ROUNDDOWN((K33*10%),-1)</f>
        <v>0</v>
      </c>
      <c r="M33" s="72">
        <f>I33-K33-L33</f>
        <v>0</v>
      </c>
      <c r="N33" s="72"/>
      <c r="O33" s="39" t="s">
        <v>27</v>
      </c>
      <c r="P33" s="9"/>
    </row>
    <row r="34" spans="1:16" ht="21.75" customHeight="1">
      <c r="A34" s="1">
        <v>4</v>
      </c>
      <c r="B34" s="9"/>
      <c r="C34" s="23"/>
      <c r="D34" s="12"/>
      <c r="E34" s="71"/>
      <c r="F34" s="71"/>
      <c r="G34" s="71"/>
      <c r="H34" s="71"/>
      <c r="I34" s="72"/>
      <c r="J34" s="72"/>
      <c r="K34" s="2">
        <f>ROUNDDOWN((I34*3%),-1)</f>
        <v>0</v>
      </c>
      <c r="L34" s="2">
        <f>ROUNDDOWN((K34*10%),-1)</f>
        <v>0</v>
      </c>
      <c r="M34" s="72">
        <f>I34-K34-L34</f>
        <v>0</v>
      </c>
      <c r="N34" s="72"/>
      <c r="O34" s="39" t="s">
        <v>27</v>
      </c>
      <c r="P34" s="9"/>
    </row>
    <row r="35" spans="1:16" ht="21.75" customHeight="1">
      <c r="A35" s="1">
        <v>5</v>
      </c>
      <c r="B35" s="45"/>
      <c r="C35" s="23"/>
      <c r="D35" s="12"/>
      <c r="E35" s="73"/>
      <c r="F35" s="73"/>
      <c r="G35" s="73"/>
      <c r="H35" s="73"/>
      <c r="I35" s="72"/>
      <c r="J35" s="72"/>
      <c r="K35" s="2">
        <f>ROUNDDOWN((I35*3%),-1)</f>
        <v>0</v>
      </c>
      <c r="L35" s="2">
        <f>ROUNDDOWN((K35*10%),-1)</f>
        <v>0</v>
      </c>
      <c r="M35" s="72">
        <f>I35-K35-L35</f>
        <v>0</v>
      </c>
      <c r="N35" s="72"/>
      <c r="O35" s="39" t="s">
        <v>27</v>
      </c>
      <c r="P35" s="9"/>
    </row>
    <row r="36" spans="1:16" ht="21.75" customHeight="1">
      <c r="A36" s="16" t="s">
        <v>28</v>
      </c>
      <c r="B36" s="17"/>
      <c r="C36" s="14"/>
      <c r="D36" s="14"/>
      <c r="E36" s="65"/>
      <c r="F36" s="66"/>
      <c r="G36" s="66"/>
      <c r="H36" s="67"/>
      <c r="I36" s="68">
        <f>SUM(I31:I35)</f>
        <v>0</v>
      </c>
      <c r="J36" s="69"/>
      <c r="K36" s="15">
        <f>SUM(K31:K35)</f>
        <v>0</v>
      </c>
      <c r="L36" s="15">
        <f>SUM(L31:L35)</f>
        <v>0</v>
      </c>
      <c r="M36" s="68">
        <f>SUM(M31:M35)</f>
        <v>0</v>
      </c>
      <c r="N36" s="69"/>
      <c r="O36" s="40"/>
      <c r="P36" s="17"/>
    </row>
    <row r="39" spans="1:16" ht="21.75" customHeight="1">
      <c r="A39" s="70" t="s">
        <v>20</v>
      </c>
      <c r="B39" s="47"/>
      <c r="C39" s="48"/>
      <c r="I39" s="3"/>
      <c r="J39" s="3"/>
      <c r="K39" s="3"/>
      <c r="L39" s="3"/>
      <c r="M39" s="3"/>
      <c r="N39" s="3"/>
      <c r="O39" s="35"/>
      <c r="P39" s="3"/>
    </row>
    <row r="40" spans="1:14" ht="24.75" customHeight="1">
      <c r="A40" s="7" t="s">
        <v>5</v>
      </c>
      <c r="B40" s="7" t="s">
        <v>6</v>
      </c>
      <c r="C40" s="61" t="s">
        <v>21</v>
      </c>
      <c r="D40" s="61"/>
      <c r="E40" s="62" t="s">
        <v>22</v>
      </c>
      <c r="F40" s="62"/>
      <c r="G40" s="62"/>
      <c r="H40" s="62"/>
      <c r="I40" s="62" t="s">
        <v>10</v>
      </c>
      <c r="J40" s="62"/>
      <c r="K40" s="7" t="s">
        <v>23</v>
      </c>
      <c r="L40" s="7" t="s">
        <v>18</v>
      </c>
      <c r="M40" s="63" t="s">
        <v>29</v>
      </c>
      <c r="N40" s="64"/>
    </row>
    <row r="41" spans="1:14" ht="21" customHeight="1">
      <c r="A41" s="1">
        <v>1</v>
      </c>
      <c r="B41" s="11"/>
      <c r="C41" s="12"/>
      <c r="D41" s="12"/>
      <c r="E41" s="49"/>
      <c r="F41" s="50"/>
      <c r="G41" s="50"/>
      <c r="H41" s="51"/>
      <c r="I41" s="52"/>
      <c r="J41" s="52"/>
      <c r="K41" s="27">
        <f>ROUNDDOWN((I41*0.45%),-1)</f>
        <v>0</v>
      </c>
      <c r="L41" s="29">
        <f>I41-K41</f>
        <v>0</v>
      </c>
      <c r="M41" s="53"/>
      <c r="N41" s="54"/>
    </row>
    <row r="42" spans="1:14" ht="21" customHeight="1">
      <c r="A42" s="1">
        <v>2</v>
      </c>
      <c r="B42" s="11"/>
      <c r="C42" s="12"/>
      <c r="D42" s="12"/>
      <c r="E42" s="49"/>
      <c r="F42" s="50"/>
      <c r="G42" s="50"/>
      <c r="H42" s="51"/>
      <c r="I42" s="52"/>
      <c r="J42" s="52"/>
      <c r="K42" s="27">
        <f>ROUNDDOWN((I42*0.45%),-1)</f>
        <v>0</v>
      </c>
      <c r="L42" s="29">
        <f>I42-K42</f>
        <v>0</v>
      </c>
      <c r="M42" s="53"/>
      <c r="N42" s="54"/>
    </row>
    <row r="43" spans="1:14" ht="21" customHeight="1">
      <c r="A43" s="1">
        <v>3</v>
      </c>
      <c r="B43" s="11"/>
      <c r="C43" s="12"/>
      <c r="D43" s="12"/>
      <c r="E43" s="49"/>
      <c r="F43" s="50"/>
      <c r="G43" s="50"/>
      <c r="H43" s="51"/>
      <c r="I43" s="52"/>
      <c r="J43" s="52"/>
      <c r="K43" s="27">
        <f>ROUNDDOWN((I43*0.45%),-1)</f>
        <v>0</v>
      </c>
      <c r="L43" s="29">
        <f>I43-K43</f>
        <v>0</v>
      </c>
      <c r="M43" s="53"/>
      <c r="N43" s="54"/>
    </row>
    <row r="44" spans="1:14" ht="21" customHeight="1">
      <c r="A44" s="1">
        <v>4</v>
      </c>
      <c r="B44" s="11"/>
      <c r="C44" s="12"/>
      <c r="D44" s="12"/>
      <c r="E44" s="49"/>
      <c r="F44" s="50"/>
      <c r="G44" s="50"/>
      <c r="H44" s="51"/>
      <c r="I44" s="52"/>
      <c r="J44" s="52"/>
      <c r="K44" s="27">
        <f>ROUNDDOWN((I44*0.45%),-1)</f>
        <v>0</v>
      </c>
      <c r="L44" s="29">
        <f>I44-K44</f>
        <v>0</v>
      </c>
      <c r="M44" s="53"/>
      <c r="N44" s="54"/>
    </row>
    <row r="45" spans="1:14" ht="21" customHeight="1">
      <c r="A45" s="1">
        <v>5</v>
      </c>
      <c r="B45" s="11"/>
      <c r="C45" s="12"/>
      <c r="D45" s="12"/>
      <c r="E45" s="49"/>
      <c r="F45" s="50"/>
      <c r="G45" s="50"/>
      <c r="H45" s="51"/>
      <c r="I45" s="52"/>
      <c r="J45" s="52"/>
      <c r="K45" s="27">
        <f>ROUNDDOWN((I45*0.45%),-1)</f>
        <v>0</v>
      </c>
      <c r="L45" s="29">
        <f>I45-K45</f>
        <v>0</v>
      </c>
      <c r="M45" s="53"/>
      <c r="N45" s="54"/>
    </row>
    <row r="46" spans="1:14" ht="21" customHeight="1">
      <c r="A46" s="55"/>
      <c r="B46" s="56"/>
      <c r="C46" s="14"/>
      <c r="D46" s="14"/>
      <c r="E46" s="57"/>
      <c r="F46" s="58"/>
      <c r="G46" s="58"/>
      <c r="H46" s="59"/>
      <c r="I46" s="60">
        <f>SUM(I41:I45)</f>
        <v>0</v>
      </c>
      <c r="J46" s="60"/>
      <c r="K46" s="28">
        <f>SUM(K41:K45)</f>
        <v>0</v>
      </c>
      <c r="L46" s="30">
        <f>SUM(L41:L45)</f>
        <v>0</v>
      </c>
      <c r="M46" s="57"/>
      <c r="N46" s="59"/>
    </row>
    <row r="47" spans="1:16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5"/>
      <c r="P47" s="3"/>
    </row>
  </sheetData>
  <sheetProtection/>
  <mergeCells count="100">
    <mergeCell ref="E45:H45"/>
    <mergeCell ref="I45:J45"/>
    <mergeCell ref="M45:N45"/>
    <mergeCell ref="A46:B46"/>
    <mergeCell ref="E46:H46"/>
    <mergeCell ref="I46:J46"/>
    <mergeCell ref="M46:N46"/>
    <mergeCell ref="E43:H43"/>
    <mergeCell ref="I43:J43"/>
    <mergeCell ref="M43:N43"/>
    <mergeCell ref="E44:H44"/>
    <mergeCell ref="I44:J44"/>
    <mergeCell ref="M44:N44"/>
    <mergeCell ref="E41:H41"/>
    <mergeCell ref="I41:J41"/>
    <mergeCell ref="M41:N41"/>
    <mergeCell ref="E42:H42"/>
    <mergeCell ref="I42:J42"/>
    <mergeCell ref="M42:N42"/>
    <mergeCell ref="E36:H36"/>
    <mergeCell ref="I36:J36"/>
    <mergeCell ref="M36:N36"/>
    <mergeCell ref="A39:C39"/>
    <mergeCell ref="C40:D40"/>
    <mergeCell ref="E40:H40"/>
    <mergeCell ref="I40:J40"/>
    <mergeCell ref="M40:N40"/>
    <mergeCell ref="E34:H34"/>
    <mergeCell ref="I34:J34"/>
    <mergeCell ref="M34:N34"/>
    <mergeCell ref="E35:H35"/>
    <mergeCell ref="I35:J35"/>
    <mergeCell ref="M35:N35"/>
    <mergeCell ref="E32:H32"/>
    <mergeCell ref="I32:J32"/>
    <mergeCell ref="M32:N32"/>
    <mergeCell ref="E33:H33"/>
    <mergeCell ref="I33:J33"/>
    <mergeCell ref="M33:N33"/>
    <mergeCell ref="A29:C29"/>
    <mergeCell ref="C30:D30"/>
    <mergeCell ref="E30:H30"/>
    <mergeCell ref="I30:J30"/>
    <mergeCell ref="M30:N30"/>
    <mergeCell ref="E31:H31"/>
    <mergeCell ref="I31:J31"/>
    <mergeCell ref="M31:N31"/>
    <mergeCell ref="E27:H27"/>
    <mergeCell ref="I27:J27"/>
    <mergeCell ref="L27:M27"/>
    <mergeCell ref="A28:B28"/>
    <mergeCell ref="E28:H28"/>
    <mergeCell ref="I28:J28"/>
    <mergeCell ref="L28:M28"/>
    <mergeCell ref="E25:H25"/>
    <mergeCell ref="I25:J25"/>
    <mergeCell ref="L25:M25"/>
    <mergeCell ref="E26:H26"/>
    <mergeCell ref="I26:J26"/>
    <mergeCell ref="L26:M26"/>
    <mergeCell ref="E23:H23"/>
    <mergeCell ref="I23:J23"/>
    <mergeCell ref="L23:M23"/>
    <mergeCell ref="E24:H24"/>
    <mergeCell ref="I24:J24"/>
    <mergeCell ref="L24:M24"/>
    <mergeCell ref="E21:H21"/>
    <mergeCell ref="I21:J21"/>
    <mergeCell ref="L21:M21"/>
    <mergeCell ref="E22:H22"/>
    <mergeCell ref="I22:J22"/>
    <mergeCell ref="L22:M22"/>
    <mergeCell ref="E19:H19"/>
    <mergeCell ref="I19:J19"/>
    <mergeCell ref="L19:M19"/>
    <mergeCell ref="E20:H20"/>
    <mergeCell ref="I20:J20"/>
    <mergeCell ref="L20:M20"/>
    <mergeCell ref="A16:C16"/>
    <mergeCell ref="C17:D17"/>
    <mergeCell ref="E17:H17"/>
    <mergeCell ref="I17:J17"/>
    <mergeCell ref="L17:M17"/>
    <mergeCell ref="E18:H18"/>
    <mergeCell ref="I18:J18"/>
    <mergeCell ref="L18:M18"/>
    <mergeCell ref="F11:G11"/>
    <mergeCell ref="A12:B12"/>
    <mergeCell ref="F12:G12"/>
    <mergeCell ref="A4:B4"/>
    <mergeCell ref="A5:B5"/>
    <mergeCell ref="C5:H5"/>
    <mergeCell ref="F7:G7"/>
    <mergeCell ref="F8:G8"/>
    <mergeCell ref="F9:G9"/>
    <mergeCell ref="F10:G10"/>
    <mergeCell ref="I5:N5"/>
    <mergeCell ref="O5:P5"/>
    <mergeCell ref="Q5:Q6"/>
    <mergeCell ref="F6:G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김종훈</dc:creator>
  <cp:keywords/>
  <dc:description/>
  <cp:lastModifiedBy>nh</cp:lastModifiedBy>
  <cp:lastPrinted>2010-09-02T02:26:16Z</cp:lastPrinted>
  <dcterms:created xsi:type="dcterms:W3CDTF">2008-02-01T00:55:56Z</dcterms:created>
  <dcterms:modified xsi:type="dcterms:W3CDTF">2011-07-08T05:21:38Z</dcterms:modified>
  <cp:category/>
  <cp:version/>
  <cp:contentType/>
  <cp:contentStatus/>
</cp:coreProperties>
</file>